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 activeTab="1"/>
  </bookViews>
  <sheets>
    <sheet name="день1" sheetId="1" r:id="rId1"/>
    <sheet name="день 2" sheetId="2" r:id="rId2"/>
    <sheet name="день 3" sheetId="3" r:id="rId3"/>
    <sheet name="День 4" sheetId="4" r:id="rId4"/>
    <sheet name="День 5" sheetId="5" r:id="rId5"/>
    <sheet name="День  6" sheetId="7" r:id="rId6"/>
    <sheet name="День 7" sheetId="6" r:id="rId7"/>
    <sheet name="День  8" sheetId="8" r:id="rId8"/>
    <sheet name="День  9" sheetId="9" r:id="rId9"/>
    <sheet name="день  10" sheetId="10" r:id="rId10"/>
    <sheet name="ИТОГО" sheetId="11" r:id="rId11"/>
  </sheets>
  <definedNames>
    <definedName name="_xlnm.Print_Area" localSheetId="9">'день  10'!$A$1:$N$26</definedName>
    <definedName name="_xlnm.Print_Area" localSheetId="5">'День  6'!$A$1:$M$26</definedName>
    <definedName name="_xlnm.Print_Area" localSheetId="7">'День  8'!$A$1:$N$27</definedName>
    <definedName name="_xlnm.Print_Area" localSheetId="8">'День  9'!$A$1:$N$28</definedName>
    <definedName name="_xlnm.Print_Area" localSheetId="1">'день 2'!$A$1:$N$29</definedName>
    <definedName name="_xlnm.Print_Area" localSheetId="2">'день 3'!$A$1:$N$27</definedName>
    <definedName name="_xlnm.Print_Area" localSheetId="3">'День 4'!$A$1:$N$26</definedName>
    <definedName name="_xlnm.Print_Area" localSheetId="4">'День 5'!$A$1:$N$26</definedName>
    <definedName name="_xlnm.Print_Area" localSheetId="6">'День 7'!$A$1:$M$25</definedName>
    <definedName name="_xlnm.Print_Area" localSheetId="0">день1!$A$1:$M$27</definedName>
  </definedNames>
  <calcPr calcId="124519"/>
</workbook>
</file>

<file path=xl/calcChain.xml><?xml version="1.0" encoding="utf-8"?>
<calcChain xmlns="http://schemas.openxmlformats.org/spreadsheetml/2006/main">
  <c r="E21" i="2"/>
  <c r="L19" i="8"/>
  <c r="K19"/>
  <c r="J19"/>
  <c r="I19"/>
  <c r="H19"/>
  <c r="G19"/>
  <c r="F19"/>
  <c r="E19"/>
  <c r="C19" i="7"/>
  <c r="C19" i="5"/>
  <c r="D19"/>
  <c r="E19"/>
  <c r="F19"/>
  <c r="G19"/>
  <c r="H19"/>
  <c r="I19"/>
  <c r="J19"/>
  <c r="K19"/>
  <c r="L19"/>
  <c r="D19" i="7"/>
  <c r="E19"/>
  <c r="F19"/>
  <c r="G19"/>
  <c r="H19"/>
  <c r="I19"/>
  <c r="J19"/>
  <c r="K19"/>
  <c r="L19"/>
  <c r="C20" i="3"/>
  <c r="L20"/>
  <c r="K20"/>
  <c r="J20"/>
  <c r="I20"/>
  <c r="H20"/>
  <c r="G20"/>
  <c r="F20"/>
  <c r="E20"/>
  <c r="D20"/>
  <c r="L24" i="10"/>
  <c r="K24"/>
  <c r="J24"/>
  <c r="I24"/>
  <c r="H24"/>
  <c r="G24"/>
  <c r="F24"/>
  <c r="E24"/>
  <c r="D24"/>
  <c r="D25" s="1"/>
  <c r="C24"/>
  <c r="C25" s="1"/>
  <c r="L19"/>
  <c r="L25" s="1"/>
  <c r="K19"/>
  <c r="K25" s="1"/>
  <c r="J19"/>
  <c r="J25" s="1"/>
  <c r="I19"/>
  <c r="I25" s="1"/>
  <c r="H19"/>
  <c r="H25" s="1"/>
  <c r="G19"/>
  <c r="G25" s="1"/>
  <c r="F19"/>
  <c r="F25" s="1"/>
  <c r="E19"/>
  <c r="E25" s="1"/>
  <c r="D19"/>
  <c r="C19"/>
  <c r="L8"/>
  <c r="K8"/>
  <c r="J8"/>
  <c r="I8"/>
  <c r="H8"/>
  <c r="G8"/>
  <c r="F8"/>
  <c r="E8"/>
  <c r="L23" i="9"/>
  <c r="K23"/>
  <c r="J23"/>
  <c r="I23"/>
  <c r="H23"/>
  <c r="G23"/>
  <c r="F23"/>
  <c r="E23"/>
  <c r="D23"/>
  <c r="C23"/>
  <c r="L18"/>
  <c r="L24" s="1"/>
  <c r="K18"/>
  <c r="K24" s="1"/>
  <c r="J18"/>
  <c r="J24" s="1"/>
  <c r="I18"/>
  <c r="I24" s="1"/>
  <c r="H18"/>
  <c r="H24" s="1"/>
  <c r="G18"/>
  <c r="G24" s="1"/>
  <c r="F18"/>
  <c r="F24" s="1"/>
  <c r="E18"/>
  <c r="E24" s="1"/>
  <c r="D18"/>
  <c r="D24" s="1"/>
  <c r="C18"/>
  <c r="C24" s="1"/>
  <c r="L9"/>
  <c r="K9"/>
  <c r="J9"/>
  <c r="I9"/>
  <c r="H9"/>
  <c r="G9"/>
  <c r="F9"/>
  <c r="E9"/>
  <c r="L25" i="8"/>
  <c r="K25"/>
  <c r="J25"/>
  <c r="I25"/>
  <c r="H25"/>
  <c r="G25"/>
  <c r="F25"/>
  <c r="E25"/>
  <c r="D25"/>
  <c r="C25"/>
  <c r="D19"/>
  <c r="C19"/>
  <c r="C26" s="1"/>
  <c r="L9"/>
  <c r="K9"/>
  <c r="K26" s="1"/>
  <c r="J9"/>
  <c r="I9"/>
  <c r="I26" s="1"/>
  <c r="H9"/>
  <c r="H26" s="1"/>
  <c r="G9"/>
  <c r="G26" s="1"/>
  <c r="F9"/>
  <c r="E9"/>
  <c r="L23" i="6"/>
  <c r="K23"/>
  <c r="J23"/>
  <c r="I23"/>
  <c r="H23"/>
  <c r="G23"/>
  <c r="F23"/>
  <c r="E23"/>
  <c r="D23"/>
  <c r="C23"/>
  <c r="L19"/>
  <c r="K19"/>
  <c r="J19"/>
  <c r="I19"/>
  <c r="H19"/>
  <c r="G19"/>
  <c r="F19"/>
  <c r="E19"/>
  <c r="D19"/>
  <c r="C19"/>
  <c r="C24" s="1"/>
  <c r="L8"/>
  <c r="L24" s="1"/>
  <c r="K8"/>
  <c r="K24" s="1"/>
  <c r="J8"/>
  <c r="J24" s="1"/>
  <c r="I8"/>
  <c r="I24" s="1"/>
  <c r="H8"/>
  <c r="H24" s="1"/>
  <c r="G8"/>
  <c r="G24" s="1"/>
  <c r="F8"/>
  <c r="F24" s="1"/>
  <c r="E8"/>
  <c r="E24" s="1"/>
  <c r="L24" i="7"/>
  <c r="K24"/>
  <c r="J24"/>
  <c r="I24"/>
  <c r="H24"/>
  <c r="G24"/>
  <c r="F24"/>
  <c r="E24"/>
  <c r="D24"/>
  <c r="C24"/>
  <c r="C25" s="1"/>
  <c r="L8"/>
  <c r="K8"/>
  <c r="K25" s="1"/>
  <c r="J8"/>
  <c r="I8"/>
  <c r="H8"/>
  <c r="G8"/>
  <c r="G25" s="1"/>
  <c r="F8"/>
  <c r="E8"/>
  <c r="K25" i="1"/>
  <c r="J25"/>
  <c r="I25"/>
  <c r="H25"/>
  <c r="G25"/>
  <c r="F25"/>
  <c r="E25"/>
  <c r="D25"/>
  <c r="C25"/>
  <c r="L25"/>
  <c r="L27" i="2"/>
  <c r="L24" i="5"/>
  <c r="K24"/>
  <c r="J24"/>
  <c r="I24"/>
  <c r="H24"/>
  <c r="G24"/>
  <c r="F24"/>
  <c r="E24"/>
  <c r="D24"/>
  <c r="C24"/>
  <c r="L8"/>
  <c r="K8"/>
  <c r="J8"/>
  <c r="J25" s="1"/>
  <c r="I8"/>
  <c r="I25" s="1"/>
  <c r="H8"/>
  <c r="H25" s="1"/>
  <c r="G8"/>
  <c r="G25" s="1"/>
  <c r="F8"/>
  <c r="F25" s="1"/>
  <c r="E8"/>
  <c r="E25" s="1"/>
  <c r="K25" i="4"/>
  <c r="I25"/>
  <c r="C25"/>
  <c r="L24"/>
  <c r="K24"/>
  <c r="J24"/>
  <c r="I24"/>
  <c r="H24"/>
  <c r="G24"/>
  <c r="F24"/>
  <c r="E24"/>
  <c r="L20"/>
  <c r="K20"/>
  <c r="J20"/>
  <c r="I20"/>
  <c r="H20"/>
  <c r="G20"/>
  <c r="F20"/>
  <c r="E20"/>
  <c r="D20"/>
  <c r="D25" s="1"/>
  <c r="C20"/>
  <c r="L10"/>
  <c r="K10"/>
  <c r="J10"/>
  <c r="J25" s="1"/>
  <c r="I10"/>
  <c r="H10"/>
  <c r="H25" s="1"/>
  <c r="G10"/>
  <c r="G25" s="1"/>
  <c r="F10"/>
  <c r="E10"/>
  <c r="E25" s="1"/>
  <c r="L25" i="3"/>
  <c r="K25"/>
  <c r="J25"/>
  <c r="I25"/>
  <c r="H25"/>
  <c r="G25"/>
  <c r="E25"/>
  <c r="D25"/>
  <c r="D26" s="1"/>
  <c r="C25"/>
  <c r="C26" s="1"/>
  <c r="L9"/>
  <c r="K9"/>
  <c r="J9"/>
  <c r="I9"/>
  <c r="H9"/>
  <c r="G9"/>
  <c r="F9"/>
  <c r="E9"/>
  <c r="K27" i="2"/>
  <c r="J27"/>
  <c r="I27"/>
  <c r="H27"/>
  <c r="G27"/>
  <c r="F27"/>
  <c r="E27"/>
  <c r="D27"/>
  <c r="D28" s="1"/>
  <c r="C27"/>
  <c r="C28" s="1"/>
  <c r="L9"/>
  <c r="K9"/>
  <c r="J9"/>
  <c r="I9"/>
  <c r="H9"/>
  <c r="G9"/>
  <c r="F9"/>
  <c r="E9"/>
  <c r="L21" i="1"/>
  <c r="K21"/>
  <c r="K26" s="1"/>
  <c r="J21"/>
  <c r="I21"/>
  <c r="H21"/>
  <c r="G21"/>
  <c r="F21"/>
  <c r="E21"/>
  <c r="D21"/>
  <c r="C21"/>
  <c r="L9"/>
  <c r="K9"/>
  <c r="J9"/>
  <c r="J26" s="1"/>
  <c r="I9"/>
  <c r="I26" s="1"/>
  <c r="H9"/>
  <c r="G9"/>
  <c r="G26" s="1"/>
  <c r="F9"/>
  <c r="E9"/>
  <c r="H12" i="3"/>
  <c r="F12"/>
  <c r="E12"/>
  <c r="D8" i="6"/>
  <c r="D24" s="1"/>
  <c r="D9" i="3"/>
  <c r="C9"/>
  <c r="L21" i="2"/>
  <c r="K21"/>
  <c r="J21"/>
  <c r="I21"/>
  <c r="H21"/>
  <c r="G21"/>
  <c r="F21"/>
  <c r="E28"/>
  <c r="F26" i="3" l="1"/>
  <c r="L26"/>
  <c r="J26"/>
  <c r="H26"/>
  <c r="K26"/>
  <c r="I26"/>
  <c r="G26"/>
  <c r="E26"/>
  <c r="F25" i="4"/>
  <c r="E26" i="8"/>
  <c r="F26" i="1"/>
  <c r="I25" i="7"/>
  <c r="E25"/>
  <c r="H26" i="1"/>
  <c r="E26"/>
  <c r="L26" i="8"/>
  <c r="J26"/>
  <c r="F26"/>
  <c r="D26"/>
  <c r="L25" i="5"/>
  <c r="L25" i="7"/>
  <c r="J25"/>
  <c r="K25" i="5"/>
  <c r="D25"/>
  <c r="C25"/>
  <c r="L25" i="4"/>
  <c r="G28" i="2"/>
  <c r="I28"/>
  <c r="F28"/>
  <c r="H28"/>
  <c r="J28"/>
  <c r="L28"/>
  <c r="K28"/>
  <c r="L26" i="1"/>
  <c r="D9"/>
  <c r="D26" s="1"/>
  <c r="C9"/>
  <c r="C26" s="1"/>
  <c r="H11" i="7" l="1"/>
  <c r="H25" s="1"/>
  <c r="F11"/>
  <c r="F25" s="1"/>
</calcChain>
</file>

<file path=xl/sharedStrings.xml><?xml version="1.0" encoding="utf-8"?>
<sst xmlns="http://schemas.openxmlformats.org/spreadsheetml/2006/main" count="598" uniqueCount="216">
  <si>
    <t>Прием пищи</t>
  </si>
  <si>
    <t>Наименование блюда</t>
  </si>
  <si>
    <t>Выход  блюда</t>
  </si>
  <si>
    <t>Пищевые вещества ( г )</t>
  </si>
  <si>
    <t>Энергетическая ценность</t>
  </si>
  <si>
    <t>№ рецептуры</t>
  </si>
  <si>
    <t>ясли</t>
  </si>
  <si>
    <t>сад</t>
  </si>
  <si>
    <t>белки</t>
  </si>
  <si>
    <t>жиры</t>
  </si>
  <si>
    <t>углеводы</t>
  </si>
  <si>
    <t xml:space="preserve"> ясли</t>
  </si>
  <si>
    <t>Чай с молоком</t>
  </si>
  <si>
    <t>Итого за прием</t>
  </si>
  <si>
    <t>Хлеб ржаной</t>
  </si>
  <si>
    <t>Итого за весь день</t>
  </si>
  <si>
    <t>10\10</t>
  </si>
  <si>
    <t>1\13</t>
  </si>
  <si>
    <t>2й ЗАВТРАК 10.30 - 11.00</t>
  </si>
  <si>
    <t>ПОЛДНИК 15.30 - 16.00</t>
  </si>
  <si>
    <t>ПОЛДНИК         15.30 - 16.00</t>
  </si>
  <si>
    <t>Кофейный напиток с молоком</t>
  </si>
  <si>
    <t>Макароны отварные</t>
  </si>
  <si>
    <t>Соус сметанный</t>
  </si>
  <si>
    <t>13\10</t>
  </si>
  <si>
    <t>10\2</t>
  </si>
  <si>
    <t>Какао с молоком</t>
  </si>
  <si>
    <t>Капуста тушеная</t>
  </si>
  <si>
    <t>2-й ЗАВТРАК 10.30 - 11.00</t>
  </si>
  <si>
    <t>ПОЛДНИК</t>
  </si>
  <si>
    <t>Пищевые вещества  ( г )</t>
  </si>
  <si>
    <t>2-й ЗАВТРАК  10.30 - 11.00</t>
  </si>
  <si>
    <t>Коф.напиток с молоком</t>
  </si>
  <si>
    <t>Печенье</t>
  </si>
  <si>
    <t>Итого за весь период</t>
  </si>
  <si>
    <t>Среднее значение  за период</t>
  </si>
  <si>
    <t>Содержание белков, жиров , углеводов в меню за период в % от калорийности</t>
  </si>
  <si>
    <t>ОБЕД     12.00 - 13.00</t>
  </si>
  <si>
    <t>ОБЕД      12.00 - 13.00</t>
  </si>
  <si>
    <t>ОБЕД          12.00 - 13.00</t>
  </si>
  <si>
    <t>ОБЕД        12.00 - 13.00</t>
  </si>
  <si>
    <t>ОБЕД       12.00 - 13.00</t>
  </si>
  <si>
    <t>Гренки (сухарики)</t>
  </si>
  <si>
    <t>34\2</t>
  </si>
  <si>
    <r>
      <rPr>
        <b/>
        <u/>
        <sz val="16"/>
        <color theme="1"/>
        <rFont val="Times New Roman"/>
        <family val="1"/>
        <charset val="204"/>
      </rPr>
      <t xml:space="preserve">День 2 </t>
    </r>
    <r>
      <rPr>
        <b/>
        <sz val="9"/>
        <color theme="1"/>
        <rFont val="Times New Roman"/>
        <family val="1"/>
        <charset val="204"/>
      </rPr>
      <t>ЗАВРАК 8.30 - 9.00</t>
    </r>
  </si>
  <si>
    <r>
      <rPr>
        <b/>
        <u/>
        <sz val="16"/>
        <color theme="1"/>
        <rFont val="Times New Roman"/>
        <family val="1"/>
        <charset val="204"/>
      </rPr>
      <t xml:space="preserve">День 7 </t>
    </r>
    <r>
      <rPr>
        <b/>
        <sz val="9"/>
        <color theme="1"/>
        <rFont val="Times New Roman"/>
        <family val="1"/>
        <charset val="204"/>
      </rPr>
      <t>ЗАВРАК 8.30 - 9.00</t>
    </r>
  </si>
  <si>
    <t>вес блюда</t>
  </si>
  <si>
    <t xml:space="preserve">Пищевые вещества </t>
  </si>
  <si>
    <t>Итого за приём</t>
  </si>
  <si>
    <t>Пищевые вещества</t>
  </si>
  <si>
    <t xml:space="preserve"> с сыром</t>
  </si>
  <si>
    <t>с маслом</t>
  </si>
  <si>
    <t>Кнели мясные</t>
  </si>
  <si>
    <t>Яйцо отварное</t>
  </si>
  <si>
    <t>Соус красный основной</t>
  </si>
  <si>
    <t>Суп-лапша на курином бульоне</t>
  </si>
  <si>
    <t>Рассольник домашний со сметаной</t>
  </si>
  <si>
    <t>Котлеты из мяса кур</t>
  </si>
  <si>
    <t>Фрикадельки мясные припущенные</t>
  </si>
  <si>
    <t>6/10</t>
  </si>
  <si>
    <t>5/9</t>
  </si>
  <si>
    <t>2/6</t>
  </si>
  <si>
    <t>6/11</t>
  </si>
  <si>
    <t>1/13</t>
  </si>
  <si>
    <t>22/8</t>
  </si>
  <si>
    <t>Суп рассольник со сметаной</t>
  </si>
  <si>
    <t>12/10</t>
  </si>
  <si>
    <t>3/2</t>
  </si>
  <si>
    <t>3/3</t>
  </si>
  <si>
    <t>Запеканка из творога с яблоками</t>
  </si>
  <si>
    <t>14/10</t>
  </si>
  <si>
    <t>9/2</t>
  </si>
  <si>
    <t>11/4</t>
  </si>
  <si>
    <t>20/2</t>
  </si>
  <si>
    <t>27/8</t>
  </si>
  <si>
    <t xml:space="preserve">Картофельное пюре </t>
  </si>
  <si>
    <t>168/Столбова</t>
  </si>
  <si>
    <t>Сок в ассортименте</t>
  </si>
  <si>
    <t>Фрукт в ассортименте</t>
  </si>
  <si>
    <t>Батон</t>
  </si>
  <si>
    <t>Кисло-молочный продукт в ассортименте</t>
  </si>
  <si>
    <t xml:space="preserve">Борщ с фасолью и сметаной </t>
  </si>
  <si>
    <t>Салат из б/к капусты с луком и рас.мас.</t>
  </si>
  <si>
    <t>Борщ со сметаной</t>
  </si>
  <si>
    <t>1/6</t>
  </si>
  <si>
    <t>180/ Столбова</t>
  </si>
  <si>
    <t>6/1</t>
  </si>
  <si>
    <t>Соус сметанный с томатом</t>
  </si>
  <si>
    <t xml:space="preserve">188/ Столбова </t>
  </si>
  <si>
    <t xml:space="preserve"> </t>
  </si>
  <si>
    <t>Гренки( сухарики)</t>
  </si>
  <si>
    <t>34/2</t>
  </si>
  <si>
    <t>ясли        белки</t>
  </si>
  <si>
    <t>сад              белки</t>
  </si>
  <si>
    <t>ясли            жиры</t>
  </si>
  <si>
    <t>сад                жиры</t>
  </si>
  <si>
    <t>ясли             углеводы</t>
  </si>
  <si>
    <t>сад                углеводы</t>
  </si>
  <si>
    <t>43/3</t>
  </si>
  <si>
    <t>Свежий огурец</t>
  </si>
  <si>
    <t>2й завтрак 10.30-11.00</t>
  </si>
  <si>
    <t>Вафли</t>
  </si>
  <si>
    <t>2/3</t>
  </si>
  <si>
    <t>Булочка творожная</t>
  </si>
  <si>
    <r>
      <rPr>
        <b/>
        <u/>
        <sz val="16"/>
        <color theme="1"/>
        <rFont val="Times New Roman"/>
        <family val="1"/>
        <charset val="204"/>
      </rPr>
      <t xml:space="preserve">День 1 </t>
    </r>
    <r>
      <rPr>
        <b/>
        <sz val="9"/>
        <color theme="1"/>
        <rFont val="Times New Roman"/>
        <family val="1"/>
        <charset val="204"/>
      </rPr>
      <t>ЗАВТРАК 8.30 - 9.00</t>
    </r>
  </si>
  <si>
    <r>
      <rPr>
        <b/>
        <u/>
        <sz val="16"/>
        <color theme="1"/>
        <rFont val="Times New Roman"/>
        <family val="1"/>
        <charset val="204"/>
      </rPr>
      <t xml:space="preserve">День 3 </t>
    </r>
    <r>
      <rPr>
        <b/>
        <sz val="9"/>
        <color theme="1"/>
        <rFont val="Times New Roman"/>
        <family val="1"/>
        <charset val="204"/>
      </rPr>
      <t>ЗАВТРАК  8.30 - 9.00</t>
    </r>
  </si>
  <si>
    <r>
      <rPr>
        <b/>
        <u/>
        <sz val="16"/>
        <color theme="1"/>
        <rFont val="Times New Roman"/>
        <family val="1"/>
        <charset val="204"/>
      </rPr>
      <t xml:space="preserve">День 4  </t>
    </r>
    <r>
      <rPr>
        <b/>
        <sz val="9"/>
        <color theme="1"/>
        <rFont val="Times New Roman"/>
        <family val="1"/>
        <charset val="204"/>
      </rPr>
      <t>ЗАВРАК        8.30 - 9.00</t>
    </r>
  </si>
  <si>
    <t>Суп-пюре гороховый</t>
  </si>
  <si>
    <r>
      <rPr>
        <b/>
        <u/>
        <sz val="16"/>
        <color theme="1"/>
        <rFont val="Times New Roman"/>
        <family val="1"/>
        <charset val="204"/>
      </rPr>
      <t xml:space="preserve">День 6 </t>
    </r>
    <r>
      <rPr>
        <b/>
        <sz val="9"/>
        <color theme="1"/>
        <rFont val="Times New Roman"/>
        <family val="1"/>
        <charset val="204"/>
      </rPr>
      <t>ЗАВРАК 8.30 - 9.00</t>
    </r>
  </si>
  <si>
    <t>Сдоба обыкновенная</t>
  </si>
  <si>
    <r>
      <rPr>
        <b/>
        <u/>
        <sz val="16"/>
        <color theme="1"/>
        <rFont val="Times New Roman"/>
        <family val="1"/>
        <charset val="204"/>
      </rPr>
      <t xml:space="preserve">День 8 </t>
    </r>
    <r>
      <rPr>
        <b/>
        <sz val="9"/>
        <color theme="1"/>
        <rFont val="Times New Roman"/>
        <family val="1"/>
        <charset val="204"/>
      </rPr>
      <t>ЗАВТРАК 8.30 - 9.00</t>
    </r>
  </si>
  <si>
    <r>
      <rPr>
        <b/>
        <u/>
        <sz val="16"/>
        <color theme="1"/>
        <rFont val="Times New Roman"/>
        <family val="1"/>
        <charset val="204"/>
      </rPr>
      <t xml:space="preserve">День 9 </t>
    </r>
    <r>
      <rPr>
        <b/>
        <sz val="9"/>
        <color theme="1"/>
        <rFont val="Times New Roman"/>
        <family val="1"/>
        <charset val="204"/>
      </rPr>
      <t>ЗАВТРАК       8.30 - 9.00</t>
    </r>
  </si>
  <si>
    <r>
      <rPr>
        <b/>
        <u/>
        <sz val="16"/>
        <color theme="1"/>
        <rFont val="Times New Roman"/>
        <family val="1"/>
        <charset val="204"/>
      </rPr>
      <t xml:space="preserve">День 10 </t>
    </r>
    <r>
      <rPr>
        <b/>
        <sz val="9"/>
        <color theme="1"/>
        <rFont val="Times New Roman"/>
        <family val="1"/>
        <charset val="204"/>
      </rPr>
      <t>ЗАВРАК    8.30 - 9.00</t>
    </r>
  </si>
  <si>
    <t>35/5</t>
  </si>
  <si>
    <t>Каша пшенная  на сгущ.молоке со сливочным маслом</t>
  </si>
  <si>
    <r>
      <rPr>
        <b/>
        <u/>
        <sz val="16"/>
        <color theme="1"/>
        <rFont val="Times New Roman"/>
        <family val="1"/>
        <charset val="204"/>
      </rPr>
      <t xml:space="preserve">День 5  </t>
    </r>
    <r>
      <rPr>
        <b/>
        <sz val="9"/>
        <color theme="1"/>
        <rFont val="Times New Roman"/>
        <family val="1"/>
        <charset val="204"/>
      </rPr>
      <t>ЗАВРАК     8.30 - 9.00</t>
    </r>
  </si>
  <si>
    <t>Печень в молочном соусе</t>
  </si>
  <si>
    <t>2й завтрак                                             10.30-11.00</t>
  </si>
  <si>
    <t>210 Столбова</t>
  </si>
  <si>
    <t>Чай с сахаром</t>
  </si>
  <si>
    <t>209 Столбова</t>
  </si>
  <si>
    <t>Компот из яблок  и изюма</t>
  </si>
  <si>
    <t>10/8</t>
  </si>
  <si>
    <t>8/12</t>
  </si>
  <si>
    <t>Картофель в молоке</t>
  </si>
  <si>
    <t>Хлеб с маслом</t>
  </si>
  <si>
    <t>Каша овсяная молочная с маслом сливочным</t>
  </si>
  <si>
    <t xml:space="preserve">Хлеб </t>
  </si>
  <si>
    <t>6/4</t>
  </si>
  <si>
    <t>Каша   пшеничная молочная с маслом слиавочным</t>
  </si>
  <si>
    <t>15/4</t>
  </si>
  <si>
    <t>29/2</t>
  </si>
  <si>
    <t>2/10</t>
  </si>
  <si>
    <t>Хлеб с сыром</t>
  </si>
  <si>
    <t>Каша манная молочная с маслом сливочным</t>
  </si>
  <si>
    <t>5/4</t>
  </si>
  <si>
    <t xml:space="preserve">  </t>
  </si>
  <si>
    <t>14/4</t>
  </si>
  <si>
    <t>4/10</t>
  </si>
  <si>
    <t>Компот из кураги и изюма</t>
  </si>
  <si>
    <t>Каша ячневая молочная со слив маслом</t>
  </si>
  <si>
    <t>Суп крестьянский с крупой и сметаной</t>
  </si>
  <si>
    <t>31/2</t>
  </si>
  <si>
    <t>Каша пшенная на молоке с маслом сливочным</t>
  </si>
  <si>
    <t>20/1</t>
  </si>
  <si>
    <t>Компот из свежих  плодов (яблоки)</t>
  </si>
  <si>
    <t>194/Столбова</t>
  </si>
  <si>
    <t>Кнели рыбные</t>
  </si>
  <si>
    <t>10/7</t>
  </si>
  <si>
    <t>Тефтели мясные</t>
  </si>
  <si>
    <t>20/8</t>
  </si>
  <si>
    <t>Чай с лимоном</t>
  </si>
  <si>
    <t>3/4</t>
  </si>
  <si>
    <t>Салат из отварного картофеля с зел.горошком и   раст. маслом</t>
  </si>
  <si>
    <t>Каша ячневая  на молоке с маслом сливочным</t>
  </si>
  <si>
    <t>Хлеб  с сыром</t>
  </si>
  <si>
    <t>40/10</t>
  </si>
  <si>
    <t>30/10</t>
  </si>
  <si>
    <t>Хлеб  с маслом</t>
  </si>
  <si>
    <t>Каша рисовая молочная с маслом сливочным</t>
  </si>
  <si>
    <t>Хлеб    с сыром</t>
  </si>
  <si>
    <t>35/8</t>
  </si>
  <si>
    <t>ОБЕД    12.00 - 13.00</t>
  </si>
  <si>
    <t>ПОЛДНИК 15,30-16,00</t>
  </si>
  <si>
    <t>Зразы из рыбы</t>
  </si>
  <si>
    <t>18/8</t>
  </si>
  <si>
    <t>Компот из сухофруктов</t>
  </si>
  <si>
    <t>Пирожки печеные из дрожжевого теста  с повидлом</t>
  </si>
  <si>
    <t>Молоко кипяченое</t>
  </si>
  <si>
    <t>Зразы из мяса говядины</t>
  </si>
  <si>
    <t>Пряники</t>
  </si>
  <si>
    <t>Чай  с сахаром</t>
  </si>
  <si>
    <t>Мясо кур отварное в соусе</t>
  </si>
  <si>
    <t>2/9</t>
  </si>
  <si>
    <t>2/12</t>
  </si>
  <si>
    <t>40</t>
  </si>
  <si>
    <t>Мясо говядины, тушеное с овощами</t>
  </si>
  <si>
    <t>3/8</t>
  </si>
  <si>
    <t>215 Столбова</t>
  </si>
  <si>
    <t>17-2/12</t>
  </si>
  <si>
    <t>3/13</t>
  </si>
  <si>
    <t>32/1</t>
  </si>
  <si>
    <t>2/2</t>
  </si>
  <si>
    <t>Картофельное пюре</t>
  </si>
  <si>
    <t>Суфле творожное</t>
  </si>
  <si>
    <t>19/5</t>
  </si>
  <si>
    <t>8/11</t>
  </si>
  <si>
    <t>19/3</t>
  </si>
  <si>
    <t>1517</t>
  </si>
  <si>
    <t>9/4</t>
  </si>
  <si>
    <t>Суп картофельный с бобовыми</t>
  </si>
  <si>
    <t>17/2</t>
  </si>
  <si>
    <t>Солёный огурчик</t>
  </si>
  <si>
    <t>Салат из отварной свеклы с раст маслом</t>
  </si>
  <si>
    <t>Соус молочный сладкий</t>
  </si>
  <si>
    <t>Салат из свеклы с сол.огурцом с раст маслом</t>
  </si>
  <si>
    <t>23/1</t>
  </si>
  <si>
    <t>Икра  морковная</t>
  </si>
  <si>
    <t>54-12з-2020</t>
  </si>
  <si>
    <t>Картофельное пюре с морковью и слив.маслом</t>
  </si>
  <si>
    <t>4/3</t>
  </si>
  <si>
    <t>Суп картофельный с макаронными изделиями</t>
  </si>
  <si>
    <t>54-7с-2020</t>
  </si>
  <si>
    <t>Помидорка в нарезке</t>
  </si>
  <si>
    <t>54-3з-2020</t>
  </si>
  <si>
    <t>Рагу из овощей с соусом молочным</t>
  </si>
  <si>
    <t>Салат из свежей капусты</t>
  </si>
  <si>
    <t>14\1</t>
  </si>
  <si>
    <t>Яйцо варёное</t>
  </si>
  <si>
    <t>4/6</t>
  </si>
  <si>
    <t>Салат из капусты с морковью</t>
  </si>
  <si>
    <t>5/1</t>
  </si>
  <si>
    <t>Огурец свежий в нарезке</t>
  </si>
  <si>
    <t>Омлет с картофелем</t>
  </si>
  <si>
    <t>Капуста тушёная</t>
  </si>
  <si>
    <t>Ватрушка с яблоками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</si>
</sst>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3">
    <xf numFmtId="0" fontId="0" fillId="0" borderId="0" xfId="0"/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0" fillId="0" borderId="12" xfId="0" applyBorder="1"/>
    <xf numFmtId="0" fontId="0" fillId="0" borderId="0" xfId="0" applyBorder="1"/>
    <xf numFmtId="0" fontId="4" fillId="0" borderId="4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0" fillId="0" borderId="1" xfId="0" applyBorder="1"/>
    <xf numFmtId="0" fontId="5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37" xfId="0" applyFont="1" applyBorder="1" applyAlignment="1">
      <alignment vertical="top" wrapText="1"/>
    </xf>
    <xf numFmtId="0" fontId="4" fillId="0" borderId="4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  <xf numFmtId="16" fontId="4" fillId="0" borderId="21" xfId="0" applyNumberFormat="1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4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49" fontId="4" fillId="0" borderId="29" xfId="0" applyNumberFormat="1" applyFont="1" applyFill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33" xfId="0" applyNumberFormat="1" applyFont="1" applyBorder="1" applyAlignment="1">
      <alignment horizontal="center"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39" xfId="0" applyNumberFormat="1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49" fontId="4" fillId="0" borderId="31" xfId="0" applyNumberFormat="1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16" fontId="4" fillId="0" borderId="11" xfId="0" applyNumberFormat="1" applyFont="1" applyBorder="1" applyAlignment="1">
      <alignment horizontal="center" wrapText="1"/>
    </xf>
    <xf numFmtId="49" fontId="4" fillId="0" borderId="35" xfId="0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3" fillId="0" borderId="5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0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vertical="top" wrapText="1"/>
    </xf>
    <xf numFmtId="0" fontId="10" fillId="0" borderId="45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3" xfId="0" applyFont="1" applyBorder="1" applyAlignment="1">
      <alignment vertical="top" wrapText="1"/>
    </xf>
    <xf numFmtId="0" fontId="10" fillId="0" borderId="59" xfId="0" applyFont="1" applyBorder="1" applyAlignment="1">
      <alignment vertical="top" wrapText="1"/>
    </xf>
    <xf numFmtId="0" fontId="10" fillId="0" borderId="60" xfId="0" applyFont="1" applyBorder="1" applyAlignment="1">
      <alignment vertical="top" wrapText="1"/>
    </xf>
    <xf numFmtId="0" fontId="10" fillId="0" borderId="47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12" xfId="0" applyFont="1" applyBorder="1" applyAlignment="1">
      <alignment vertical="top" wrapText="1"/>
    </xf>
    <xf numFmtId="49" fontId="4" fillId="0" borderId="25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10" fillId="0" borderId="46" xfId="0" applyFont="1" applyBorder="1" applyAlignment="1">
      <alignment vertical="top" wrapText="1"/>
    </xf>
    <xf numFmtId="0" fontId="10" fillId="0" borderId="58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4" fillId="0" borderId="54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0" fontId="17" fillId="0" borderId="55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52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59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16" fontId="4" fillId="0" borderId="25" xfId="0" applyNumberFormat="1" applyFont="1" applyBorder="1" applyAlignment="1">
      <alignment horizontal="center" vertical="top" wrapText="1"/>
    </xf>
    <xf numFmtId="16" fontId="4" fillId="0" borderId="48" xfId="0" applyNumberFormat="1" applyFont="1" applyBorder="1" applyAlignment="1">
      <alignment horizontal="center" vertical="top" wrapText="1"/>
    </xf>
    <xf numFmtId="0" fontId="13" fillId="0" borderId="61" xfId="0" applyFont="1" applyBorder="1" applyAlignment="1">
      <alignment horizontal="center" vertical="top" wrapText="1"/>
    </xf>
    <xf numFmtId="0" fontId="10" fillId="0" borderId="37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" fontId="4" fillId="0" borderId="32" xfId="0" applyNumberFormat="1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49" fontId="4" fillId="0" borderId="21" xfId="0" applyNumberFormat="1" applyFont="1" applyBorder="1" applyAlignment="1">
      <alignment horizontal="center" vertical="top" wrapText="1"/>
    </xf>
    <xf numFmtId="16" fontId="4" fillId="0" borderId="35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3" fillId="0" borderId="51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49" fontId="4" fillId="0" borderId="32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47" xfId="0" applyFont="1" applyBorder="1" applyAlignment="1">
      <alignment vertical="top" wrapText="1"/>
    </xf>
    <xf numFmtId="49" fontId="4" fillId="0" borderId="21" xfId="0" applyNumberFormat="1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16" fontId="4" fillId="0" borderId="11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0" xfId="0" applyFont="1" applyBorder="1" applyAlignment="1">
      <alignment vertical="top" wrapText="1"/>
    </xf>
    <xf numFmtId="0" fontId="13" fillId="0" borderId="49" xfId="0" applyFont="1" applyBorder="1" applyAlignment="1">
      <alignment horizontal="center" vertical="top" wrapText="1"/>
    </xf>
    <xf numFmtId="49" fontId="4" fillId="0" borderId="28" xfId="0" applyNumberFormat="1" applyFont="1" applyBorder="1" applyAlignment="1">
      <alignment horizontal="center" vertical="top" wrapText="1"/>
    </xf>
    <xf numFmtId="49" fontId="4" fillId="0" borderId="29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16" fontId="4" fillId="0" borderId="5" xfId="0" applyNumberFormat="1" applyFont="1" applyBorder="1" applyAlignment="1">
      <alignment horizontal="center" vertical="top" wrapText="1"/>
    </xf>
    <xf numFmtId="16" fontId="4" fillId="0" borderId="7" xfId="0" applyNumberFormat="1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49" fontId="4" fillId="0" borderId="20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4" fillId="0" borderId="6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36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49" fontId="4" fillId="0" borderId="32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49" fontId="4" fillId="0" borderId="32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13" fillId="0" borderId="8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9" fontId="4" fillId="0" borderId="35" xfId="0" applyNumberFormat="1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5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0" fillId="0" borderId="37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4" fillId="0" borderId="21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30" xfId="0" applyBorder="1" applyAlignment="1">
      <alignment horizontal="center" vertical="top" wrapText="1"/>
    </xf>
    <xf numFmtId="0" fontId="4" fillId="0" borderId="55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4" fillId="0" borderId="53" xfId="0" applyFont="1" applyBorder="1" applyAlignment="1">
      <alignment vertical="top" wrapText="1"/>
    </xf>
    <xf numFmtId="0" fontId="0" fillId="0" borderId="55" xfId="0" applyBorder="1"/>
    <xf numFmtId="0" fontId="0" fillId="0" borderId="30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0" fillId="0" borderId="36" xfId="0" applyBorder="1" applyAlignment="1">
      <alignment horizontal="center"/>
    </xf>
    <xf numFmtId="0" fontId="15" fillId="0" borderId="37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6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" fontId="4" fillId="0" borderId="32" xfId="0" applyNumberFormat="1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49" fontId="4" fillId="0" borderId="27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12" fillId="0" borderId="10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9" xfId="0" applyFont="1" applyBorder="1" applyAlignment="1">
      <alignment horizontal="center" wrapText="1"/>
    </xf>
    <xf numFmtId="0" fontId="4" fillId="0" borderId="37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4" fillId="0" borderId="32" xfId="0" applyNumberFormat="1" applyFont="1" applyBorder="1" applyAlignment="1">
      <alignment horizontal="center" vertical="top" wrapText="1"/>
    </xf>
    <xf numFmtId="49" fontId="0" fillId="0" borderId="35" xfId="0" applyNumberForma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4" fillId="0" borderId="57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14" fillId="0" borderId="37" xfId="0" applyFont="1" applyBorder="1" applyAlignment="1">
      <alignment vertical="top"/>
    </xf>
    <xf numFmtId="0" fontId="0" fillId="0" borderId="13" xfId="0" applyBorder="1" applyAlignment="1">
      <alignment vertical="top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19" fillId="0" borderId="37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4" fillId="0" borderId="35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0" fillId="0" borderId="14" xfId="0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8" xfId="0" applyBorder="1" applyAlignment="1">
      <alignment vertical="top" wrapText="1"/>
    </xf>
    <xf numFmtId="0" fontId="2" fillId="0" borderId="26" xfId="0" applyFont="1" applyBorder="1" applyAlignment="1">
      <alignment horizontal="center" wrapText="1"/>
    </xf>
    <xf numFmtId="0" fontId="4" fillId="0" borderId="63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top" wrapText="1"/>
    </xf>
    <xf numFmtId="49" fontId="4" fillId="0" borderId="21" xfId="0" applyNumberFormat="1" applyFont="1" applyBorder="1" applyAlignment="1">
      <alignment horizontal="center" vertical="top" wrapText="1"/>
    </xf>
    <xf numFmtId="16" fontId="21" fillId="0" borderId="2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view="pageBreakPreview" zoomScaleSheetLayoutView="100" workbookViewId="0">
      <selection activeCell="I11" sqref="I11:L11"/>
    </sheetView>
  </sheetViews>
  <sheetFormatPr defaultRowHeight="15"/>
  <cols>
    <col min="1" max="1" width="10.5703125" customWidth="1"/>
    <col min="2" max="2" width="24.85546875" customWidth="1"/>
  </cols>
  <sheetData>
    <row r="1" spans="1:14" ht="25.5" customHeight="1" thickBot="1">
      <c r="A1" s="330" t="s">
        <v>0</v>
      </c>
      <c r="B1" s="330" t="s">
        <v>1</v>
      </c>
      <c r="C1" s="335" t="s">
        <v>46</v>
      </c>
      <c r="D1" s="336"/>
      <c r="E1" s="335" t="s">
        <v>47</v>
      </c>
      <c r="F1" s="337"/>
      <c r="G1" s="337"/>
      <c r="H1" s="337"/>
      <c r="I1" s="337"/>
      <c r="J1" s="336"/>
      <c r="K1" s="335" t="s">
        <v>4</v>
      </c>
      <c r="L1" s="336"/>
      <c r="M1" s="330" t="s">
        <v>5</v>
      </c>
    </row>
    <row r="2" spans="1:14" ht="15.75" thickBot="1">
      <c r="A2" s="331"/>
      <c r="B2" s="331"/>
      <c r="C2" s="333" t="s">
        <v>6</v>
      </c>
      <c r="D2" s="333" t="s">
        <v>7</v>
      </c>
      <c r="E2" s="1" t="s">
        <v>8</v>
      </c>
      <c r="F2" s="33" t="s">
        <v>8</v>
      </c>
      <c r="G2" s="33" t="s">
        <v>9</v>
      </c>
      <c r="H2" s="33" t="s">
        <v>9</v>
      </c>
      <c r="I2" s="33" t="s">
        <v>10</v>
      </c>
      <c r="J2" s="33" t="s">
        <v>10</v>
      </c>
      <c r="K2" s="333" t="s">
        <v>11</v>
      </c>
      <c r="L2" s="333" t="s">
        <v>7</v>
      </c>
      <c r="M2" s="331"/>
    </row>
    <row r="3" spans="1:14" ht="15.75" thickBot="1">
      <c r="A3" s="332"/>
      <c r="B3" s="331"/>
      <c r="C3" s="334"/>
      <c r="D3" s="334"/>
      <c r="E3" s="33" t="s">
        <v>6</v>
      </c>
      <c r="F3" s="2" t="s">
        <v>7</v>
      </c>
      <c r="G3" s="2" t="s">
        <v>6</v>
      </c>
      <c r="H3" s="2" t="s">
        <v>7</v>
      </c>
      <c r="I3" s="2" t="s">
        <v>6</v>
      </c>
      <c r="J3" s="2" t="s">
        <v>7</v>
      </c>
      <c r="K3" s="334"/>
      <c r="L3" s="334"/>
      <c r="M3" s="332"/>
    </row>
    <row r="4" spans="1:14" ht="27" customHeight="1">
      <c r="A4" s="301" t="s">
        <v>104</v>
      </c>
      <c r="B4" s="112" t="s">
        <v>154</v>
      </c>
      <c r="C4" s="130">
        <v>180</v>
      </c>
      <c r="D4" s="121">
        <v>200</v>
      </c>
      <c r="E4" s="200">
        <v>5.4</v>
      </c>
      <c r="F4" s="208">
        <v>6</v>
      </c>
      <c r="G4" s="200">
        <v>4.7699999999999996</v>
      </c>
      <c r="H4" s="208">
        <v>5.3</v>
      </c>
      <c r="I4" s="200">
        <v>27.6</v>
      </c>
      <c r="J4" s="200">
        <v>30.7</v>
      </c>
      <c r="K4" s="200">
        <v>175.5</v>
      </c>
      <c r="L4" s="208">
        <v>195</v>
      </c>
      <c r="M4" s="104" t="s">
        <v>137</v>
      </c>
      <c r="N4" s="7"/>
    </row>
    <row r="5" spans="1:14" ht="27" customHeight="1">
      <c r="A5" s="302"/>
      <c r="B5" s="109" t="s">
        <v>119</v>
      </c>
      <c r="C5" s="95">
        <v>180</v>
      </c>
      <c r="D5" s="124">
        <v>200</v>
      </c>
      <c r="E5" s="124">
        <v>0.18</v>
      </c>
      <c r="F5" s="32">
        <v>0.2</v>
      </c>
      <c r="G5" s="124">
        <v>0</v>
      </c>
      <c r="H5" s="124">
        <v>0</v>
      </c>
      <c r="I5" s="124">
        <v>18</v>
      </c>
      <c r="J5" s="94">
        <v>20</v>
      </c>
      <c r="K5" s="124">
        <v>52.2</v>
      </c>
      <c r="L5" s="32">
        <v>58</v>
      </c>
      <c r="M5" s="60" t="s">
        <v>120</v>
      </c>
      <c r="N5" s="8"/>
    </row>
    <row r="6" spans="1:14" ht="4.5" hidden="1" customHeight="1">
      <c r="A6" s="303"/>
      <c r="B6" s="109" t="s">
        <v>119</v>
      </c>
      <c r="C6" s="95">
        <v>170</v>
      </c>
      <c r="D6" s="124">
        <v>180</v>
      </c>
      <c r="E6" s="124">
        <v>0.17</v>
      </c>
      <c r="F6" s="32">
        <v>0.18</v>
      </c>
      <c r="G6" s="124">
        <v>0</v>
      </c>
      <c r="H6" s="124">
        <v>0</v>
      </c>
      <c r="I6" s="124">
        <v>17</v>
      </c>
      <c r="J6" s="94">
        <v>18</v>
      </c>
      <c r="K6" s="124">
        <v>49.3</v>
      </c>
      <c r="L6" s="32">
        <v>52.2</v>
      </c>
      <c r="M6" s="60" t="s">
        <v>120</v>
      </c>
    </row>
    <row r="7" spans="1:14" ht="12" customHeight="1">
      <c r="A7" s="303"/>
      <c r="B7" s="319" t="s">
        <v>125</v>
      </c>
      <c r="C7" s="6">
        <v>30</v>
      </c>
      <c r="D7" s="95">
        <v>40</v>
      </c>
      <c r="E7" s="308">
        <v>2.6</v>
      </c>
      <c r="F7" s="310">
        <v>3.25</v>
      </c>
      <c r="G7" s="310">
        <v>5.13</v>
      </c>
      <c r="H7" s="310">
        <v>6.42</v>
      </c>
      <c r="I7" s="310">
        <v>15.67</v>
      </c>
      <c r="J7" s="310">
        <v>19.579999999999998</v>
      </c>
      <c r="K7" s="310">
        <v>120.7</v>
      </c>
      <c r="L7" s="310">
        <v>150.80000000000001</v>
      </c>
      <c r="M7" s="299" t="s">
        <v>17</v>
      </c>
    </row>
    <row r="8" spans="1:14" ht="15.75" customHeight="1" thickBot="1">
      <c r="A8" s="303"/>
      <c r="B8" s="320"/>
      <c r="C8" s="95">
        <v>10</v>
      </c>
      <c r="D8" s="95">
        <v>10</v>
      </c>
      <c r="E8" s="309"/>
      <c r="F8" s="318"/>
      <c r="G8" s="311"/>
      <c r="H8" s="318"/>
      <c r="I8" s="311"/>
      <c r="J8" s="318"/>
      <c r="K8" s="311"/>
      <c r="L8" s="318"/>
      <c r="M8" s="300"/>
    </row>
    <row r="9" spans="1:14" ht="18" customHeight="1" thickBot="1">
      <c r="A9" s="304"/>
      <c r="B9" s="21" t="s">
        <v>48</v>
      </c>
      <c r="C9" s="145">
        <f>C4+C5+C8+C7</f>
        <v>400</v>
      </c>
      <c r="D9" s="20">
        <f>D4+D5+D7+D8</f>
        <v>450</v>
      </c>
      <c r="E9" s="20">
        <f t="shared" ref="E9:L9" si="0">E4+E5+E7</f>
        <v>8.18</v>
      </c>
      <c r="F9" s="20">
        <f t="shared" si="0"/>
        <v>9.4499999999999993</v>
      </c>
      <c r="G9" s="20">
        <f t="shared" si="0"/>
        <v>9.8999999999999986</v>
      </c>
      <c r="H9" s="20">
        <f t="shared" si="0"/>
        <v>11.719999999999999</v>
      </c>
      <c r="I9" s="20">
        <f t="shared" si="0"/>
        <v>61.27</v>
      </c>
      <c r="J9" s="20">
        <f t="shared" si="0"/>
        <v>70.28</v>
      </c>
      <c r="K9" s="20">
        <f t="shared" si="0"/>
        <v>348.4</v>
      </c>
      <c r="L9" s="20">
        <f t="shared" si="0"/>
        <v>403.8</v>
      </c>
      <c r="M9" s="34"/>
      <c r="N9" s="8"/>
    </row>
    <row r="10" spans="1:14" ht="0.75" hidden="1" customHeight="1">
      <c r="A10" s="301" t="s">
        <v>18</v>
      </c>
      <c r="B10" s="326" t="s">
        <v>78</v>
      </c>
      <c r="C10" s="328">
        <v>100</v>
      </c>
      <c r="D10" s="306">
        <v>100</v>
      </c>
      <c r="E10" s="306">
        <v>0.4</v>
      </c>
      <c r="F10" s="306">
        <v>0.4</v>
      </c>
      <c r="G10" s="306">
        <v>0.4</v>
      </c>
      <c r="H10" s="306">
        <v>0.4</v>
      </c>
      <c r="I10" s="139">
        <v>9.8000000000000007</v>
      </c>
      <c r="J10" s="139">
        <v>9.8000000000000007</v>
      </c>
      <c r="K10" s="139">
        <v>42.7</v>
      </c>
      <c r="L10" s="139">
        <v>42.7</v>
      </c>
      <c r="M10" s="305"/>
      <c r="N10" s="7"/>
    </row>
    <row r="11" spans="1:14" ht="19.5" customHeight="1" thickBot="1">
      <c r="A11" s="303"/>
      <c r="B11" s="327"/>
      <c r="C11" s="329"/>
      <c r="D11" s="307"/>
      <c r="E11" s="307"/>
      <c r="F11" s="307"/>
      <c r="G11" s="307"/>
      <c r="H11" s="307"/>
      <c r="I11" s="124">
        <v>12.73</v>
      </c>
      <c r="J11" s="124">
        <v>12.73</v>
      </c>
      <c r="K11" s="124">
        <v>42.68</v>
      </c>
      <c r="L11" s="124">
        <v>42.68</v>
      </c>
      <c r="M11" s="305"/>
      <c r="N11" s="7"/>
    </row>
    <row r="12" spans="1:14" ht="18.75" customHeight="1" thickBot="1">
      <c r="A12" s="304"/>
      <c r="B12" s="21" t="s">
        <v>48</v>
      </c>
      <c r="C12" s="314">
        <v>100</v>
      </c>
      <c r="D12" s="312">
        <v>100</v>
      </c>
      <c r="E12" s="312">
        <v>0.24</v>
      </c>
      <c r="F12" s="312">
        <v>0.24</v>
      </c>
      <c r="G12" s="312">
        <v>0.24</v>
      </c>
      <c r="H12" s="312">
        <v>0.24</v>
      </c>
      <c r="I12" s="114">
        <v>7.64</v>
      </c>
      <c r="J12" s="114">
        <v>7.64</v>
      </c>
      <c r="K12" s="289">
        <v>42.68</v>
      </c>
      <c r="L12" s="289">
        <v>42.68</v>
      </c>
      <c r="M12" s="36"/>
    </row>
    <row r="13" spans="1:14" ht="0.75" customHeight="1" thickBot="1">
      <c r="A13" s="321" t="s">
        <v>37</v>
      </c>
      <c r="B13" s="242" t="s">
        <v>82</v>
      </c>
      <c r="C13" s="315"/>
      <c r="D13" s="313"/>
      <c r="E13" s="313"/>
      <c r="F13" s="313"/>
      <c r="G13" s="313"/>
      <c r="H13" s="313"/>
      <c r="I13" s="115">
        <v>6.37</v>
      </c>
      <c r="J13" s="115">
        <v>6.37</v>
      </c>
      <c r="K13" s="115">
        <v>21.34</v>
      </c>
      <c r="L13" s="115">
        <v>21.34</v>
      </c>
      <c r="M13" s="227" t="s">
        <v>86</v>
      </c>
    </row>
    <row r="14" spans="1:14" ht="16.5" hidden="1" customHeight="1">
      <c r="A14" s="322"/>
      <c r="B14" s="243" t="s">
        <v>99</v>
      </c>
      <c r="C14" s="5">
        <v>30</v>
      </c>
      <c r="D14" s="131">
        <v>50</v>
      </c>
      <c r="E14" s="130">
        <v>0.3</v>
      </c>
      <c r="F14" s="140">
        <v>0.5</v>
      </c>
      <c r="G14" s="130">
        <v>0.06</v>
      </c>
      <c r="H14" s="140">
        <v>0.1</v>
      </c>
      <c r="I14" s="130">
        <v>1.5</v>
      </c>
      <c r="J14" s="130">
        <v>2.5</v>
      </c>
      <c r="K14" s="130">
        <v>6.6</v>
      </c>
      <c r="L14" s="121">
        <v>11</v>
      </c>
      <c r="M14" s="138"/>
    </row>
    <row r="15" spans="1:14" ht="24" customHeight="1">
      <c r="A15" s="302"/>
      <c r="B15" s="112" t="s">
        <v>192</v>
      </c>
      <c r="C15" s="203">
        <v>30</v>
      </c>
      <c r="D15" s="206">
        <v>50</v>
      </c>
      <c r="E15" s="200">
        <v>0</v>
      </c>
      <c r="F15" s="208">
        <v>0</v>
      </c>
      <c r="G15" s="200">
        <v>0</v>
      </c>
      <c r="H15" s="208">
        <v>0</v>
      </c>
      <c r="I15" s="200">
        <v>0.9</v>
      </c>
      <c r="J15" s="200">
        <v>1.5</v>
      </c>
      <c r="K15" s="200">
        <v>3.6</v>
      </c>
      <c r="L15" s="194">
        <v>6</v>
      </c>
      <c r="M15" s="61"/>
    </row>
    <row r="16" spans="1:14" ht="32.25" customHeight="1">
      <c r="A16" s="302"/>
      <c r="B16" s="269" t="s">
        <v>141</v>
      </c>
      <c r="C16" s="6">
        <v>150</v>
      </c>
      <c r="D16" s="139">
        <v>200</v>
      </c>
      <c r="E16" s="139">
        <v>1.35</v>
      </c>
      <c r="F16" s="139">
        <v>1.8</v>
      </c>
      <c r="G16" s="139">
        <v>3.3</v>
      </c>
      <c r="H16" s="139">
        <v>4.4000000000000004</v>
      </c>
      <c r="I16" s="139">
        <v>7.58</v>
      </c>
      <c r="J16" s="139">
        <v>10.1</v>
      </c>
      <c r="K16" s="139">
        <v>66</v>
      </c>
      <c r="L16" s="139">
        <v>88</v>
      </c>
      <c r="M16" s="50" t="s">
        <v>142</v>
      </c>
    </row>
    <row r="17" spans="1:13" ht="29.25" customHeight="1">
      <c r="A17" s="323"/>
      <c r="B17" s="269" t="s">
        <v>176</v>
      </c>
      <c r="C17" s="6">
        <v>180</v>
      </c>
      <c r="D17" s="207">
        <v>200</v>
      </c>
      <c r="E17" s="207">
        <v>14.13</v>
      </c>
      <c r="F17" s="207">
        <v>15.7</v>
      </c>
      <c r="G17" s="207">
        <v>14.13</v>
      </c>
      <c r="H17" s="207">
        <v>15.7</v>
      </c>
      <c r="I17" s="207">
        <v>14.85</v>
      </c>
      <c r="J17" s="207">
        <v>14.85</v>
      </c>
      <c r="K17" s="207">
        <v>256.5</v>
      </c>
      <c r="L17" s="207">
        <v>285</v>
      </c>
      <c r="M17" s="50" t="s">
        <v>177</v>
      </c>
    </row>
    <row r="18" spans="1:13" ht="8.25" hidden="1" customHeight="1">
      <c r="A18" s="323"/>
      <c r="B18" s="269" t="s">
        <v>149</v>
      </c>
      <c r="C18" s="6">
        <v>60</v>
      </c>
      <c r="D18" s="207">
        <v>80</v>
      </c>
      <c r="E18" s="207">
        <v>12.08</v>
      </c>
      <c r="F18" s="207">
        <v>16.100000000000001</v>
      </c>
      <c r="G18" s="207">
        <v>4.13</v>
      </c>
      <c r="H18" s="207">
        <v>5.51</v>
      </c>
      <c r="I18" s="207">
        <v>1.65</v>
      </c>
      <c r="J18" s="207">
        <v>2.21</v>
      </c>
      <c r="K18" s="207">
        <v>92.25</v>
      </c>
      <c r="L18" s="10">
        <v>123</v>
      </c>
      <c r="M18" s="50" t="s">
        <v>150</v>
      </c>
    </row>
    <row r="19" spans="1:13" ht="19.5" customHeight="1">
      <c r="A19" s="323"/>
      <c r="B19" s="269" t="s">
        <v>166</v>
      </c>
      <c r="C19" s="6">
        <v>150</v>
      </c>
      <c r="D19" s="164">
        <v>180</v>
      </c>
      <c r="E19" s="166">
        <v>0.38</v>
      </c>
      <c r="F19" s="166">
        <v>0.45</v>
      </c>
      <c r="G19" s="166">
        <v>0</v>
      </c>
      <c r="H19" s="164">
        <v>0</v>
      </c>
      <c r="I19" s="166">
        <v>13.73</v>
      </c>
      <c r="J19" s="164">
        <v>16.47</v>
      </c>
      <c r="K19" s="166">
        <v>54</v>
      </c>
      <c r="L19" s="166">
        <v>64.8</v>
      </c>
      <c r="M19" s="165" t="s">
        <v>59</v>
      </c>
    </row>
    <row r="20" spans="1:13" ht="15.75" customHeight="1" thickBot="1">
      <c r="A20" s="323"/>
      <c r="B20" s="267" t="s">
        <v>14</v>
      </c>
      <c r="C20" s="95">
        <v>30</v>
      </c>
      <c r="D20" s="124">
        <v>37</v>
      </c>
      <c r="E20" s="124">
        <v>2.0099999999999998</v>
      </c>
      <c r="F20" s="131">
        <v>2.48</v>
      </c>
      <c r="G20" s="124">
        <v>0.24</v>
      </c>
      <c r="H20" s="95">
        <v>0.3</v>
      </c>
      <c r="I20" s="124">
        <v>14.19</v>
      </c>
      <c r="J20" s="94">
        <v>17.5</v>
      </c>
      <c r="K20" s="124">
        <v>67</v>
      </c>
      <c r="L20" s="124">
        <v>82.6</v>
      </c>
      <c r="M20" s="132"/>
    </row>
    <row r="21" spans="1:13" ht="15.75" thickBot="1">
      <c r="A21" s="324"/>
      <c r="B21" s="21" t="s">
        <v>48</v>
      </c>
      <c r="C21" s="154">
        <f>C15+C16+C17+C19+C20</f>
        <v>540</v>
      </c>
      <c r="D21" s="42">
        <f>D15+D16+D17+D19+D20</f>
        <v>667</v>
      </c>
      <c r="E21" s="42">
        <f>E15+E16+E17+E19+E20</f>
        <v>17.87</v>
      </c>
      <c r="F21" s="42">
        <f>F15+F16+F17+F19+F20</f>
        <v>20.43</v>
      </c>
      <c r="G21" s="42">
        <f>G15+G16+G19+G20</f>
        <v>3.54</v>
      </c>
      <c r="H21" s="42">
        <f>H15+H16+H17+H19+H20</f>
        <v>20.400000000000002</v>
      </c>
      <c r="I21" s="42">
        <f>I15+I16+I17+I19+I20</f>
        <v>51.25</v>
      </c>
      <c r="J21" s="42">
        <f>J15+J16+J17+J19+J20</f>
        <v>60.42</v>
      </c>
      <c r="K21" s="42">
        <f>K15+K16+K17+K19+K20</f>
        <v>447.1</v>
      </c>
      <c r="L21" s="42">
        <f>L15+L16+L17+L19+L20</f>
        <v>526.4</v>
      </c>
      <c r="M21" s="37"/>
    </row>
    <row r="22" spans="1:13" ht="41.25" customHeight="1" thickBot="1">
      <c r="A22" s="321" t="s">
        <v>20</v>
      </c>
      <c r="B22" s="237" t="s">
        <v>167</v>
      </c>
      <c r="C22" s="5">
        <v>35</v>
      </c>
      <c r="D22" s="140">
        <v>70</v>
      </c>
      <c r="E22" s="130">
        <v>2.1</v>
      </c>
      <c r="F22" s="130">
        <v>4.2</v>
      </c>
      <c r="G22" s="130">
        <v>1.7</v>
      </c>
      <c r="H22" s="130">
        <v>3.4</v>
      </c>
      <c r="I22" s="130">
        <v>21.2</v>
      </c>
      <c r="J22" s="130">
        <v>42.4</v>
      </c>
      <c r="K22" s="130">
        <v>107</v>
      </c>
      <c r="L22" s="130">
        <v>214</v>
      </c>
      <c r="M22" s="253" t="s">
        <v>179</v>
      </c>
    </row>
    <row r="23" spans="1:13" ht="28.5" customHeight="1" thickBot="1">
      <c r="A23" s="322"/>
      <c r="B23" s="73" t="s">
        <v>168</v>
      </c>
      <c r="C23" s="95">
        <v>180</v>
      </c>
      <c r="D23" s="289">
        <v>200</v>
      </c>
      <c r="E23" s="296">
        <v>5.3</v>
      </c>
      <c r="F23" s="296">
        <v>5.89</v>
      </c>
      <c r="G23" s="296">
        <v>5.9</v>
      </c>
      <c r="H23" s="296">
        <v>6.56</v>
      </c>
      <c r="I23" s="296">
        <v>8.9</v>
      </c>
      <c r="J23" s="94">
        <v>9.89</v>
      </c>
      <c r="K23" s="296">
        <v>110.7</v>
      </c>
      <c r="L23" s="296">
        <v>123</v>
      </c>
      <c r="M23" s="55" t="s">
        <v>178</v>
      </c>
    </row>
    <row r="24" spans="1:13" ht="27.75" customHeight="1" thickBot="1">
      <c r="A24" s="325"/>
      <c r="B24" s="73"/>
      <c r="C24" s="95"/>
      <c r="D24" s="124"/>
      <c r="E24" s="166"/>
      <c r="F24" s="166"/>
      <c r="G24" s="166"/>
      <c r="H24" s="166"/>
      <c r="I24" s="166"/>
      <c r="J24" s="94"/>
      <c r="K24" s="166"/>
      <c r="L24" s="166"/>
      <c r="M24" s="55"/>
    </row>
    <row r="25" spans="1:13" ht="15.75" thickBot="1">
      <c r="A25" s="90"/>
      <c r="B25" s="41" t="s">
        <v>48</v>
      </c>
      <c r="C25" s="150">
        <f>C22+C23+C24</f>
        <v>215</v>
      </c>
      <c r="D25" s="146">
        <f>D22+D23+D24</f>
        <v>270</v>
      </c>
      <c r="E25" s="146">
        <f>E22+E23+E24</f>
        <v>7.4</v>
      </c>
      <c r="F25" s="146">
        <f>F22+F23+F24</f>
        <v>10.09</v>
      </c>
      <c r="G25" s="146">
        <f>F22+F23+F24</f>
        <v>10.09</v>
      </c>
      <c r="H25" s="146">
        <f>H22+H23+H24</f>
        <v>9.9599999999999991</v>
      </c>
      <c r="I25" s="146">
        <f>I22+I23+I24</f>
        <v>30.1</v>
      </c>
      <c r="J25" s="146">
        <f>J22+J23+J24</f>
        <v>52.29</v>
      </c>
      <c r="K25" s="146">
        <f>K22+K23+K24</f>
        <v>217.7</v>
      </c>
      <c r="L25" s="146">
        <f>L22+L23+L24</f>
        <v>337</v>
      </c>
      <c r="M25" s="124"/>
    </row>
    <row r="26" spans="1:13" ht="16.5" thickBot="1">
      <c r="A26" s="316" t="s">
        <v>15</v>
      </c>
      <c r="B26" s="317"/>
      <c r="C26" s="151">
        <f t="shared" ref="C26:L26" si="1">C9+C12+C21+C25</f>
        <v>1255</v>
      </c>
      <c r="D26" s="147">
        <f t="shared" si="1"/>
        <v>1487</v>
      </c>
      <c r="E26" s="147">
        <f t="shared" si="1"/>
        <v>33.69</v>
      </c>
      <c r="F26" s="147">
        <f t="shared" si="1"/>
        <v>40.209999999999994</v>
      </c>
      <c r="G26" s="147">
        <f t="shared" si="1"/>
        <v>23.77</v>
      </c>
      <c r="H26" s="147">
        <f t="shared" si="1"/>
        <v>42.32</v>
      </c>
      <c r="I26" s="147">
        <f t="shared" si="1"/>
        <v>150.26</v>
      </c>
      <c r="J26" s="147">
        <f t="shared" si="1"/>
        <v>190.63</v>
      </c>
      <c r="K26" s="147">
        <f t="shared" si="1"/>
        <v>1055.8800000000001</v>
      </c>
      <c r="L26" s="147">
        <f t="shared" si="1"/>
        <v>1309.8800000000001</v>
      </c>
      <c r="M26" s="148"/>
    </row>
    <row r="31" spans="1:13" ht="15.75" thickBot="1"/>
    <row r="32" spans="1:13" ht="15.75" thickBot="1">
      <c r="I32" s="11"/>
    </row>
  </sheetData>
  <mergeCells count="39"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  <mergeCell ref="A26:B26"/>
    <mergeCell ref="F7:F8"/>
    <mergeCell ref="H7:H8"/>
    <mergeCell ref="J7:J8"/>
    <mergeCell ref="L7:L8"/>
    <mergeCell ref="B7:B8"/>
    <mergeCell ref="A13:A21"/>
    <mergeCell ref="A22:A24"/>
    <mergeCell ref="B10:B11"/>
    <mergeCell ref="C10:C11"/>
    <mergeCell ref="D10:D11"/>
    <mergeCell ref="E10:E11"/>
    <mergeCell ref="G10:G11"/>
    <mergeCell ref="K7:K8"/>
    <mergeCell ref="E12:E13"/>
    <mergeCell ref="F12:F13"/>
    <mergeCell ref="M7:M8"/>
    <mergeCell ref="A4:A9"/>
    <mergeCell ref="A10:A12"/>
    <mergeCell ref="M10:M11"/>
    <mergeCell ref="H10:H11"/>
    <mergeCell ref="F10:F11"/>
    <mergeCell ref="E7:E8"/>
    <mergeCell ref="G7:G8"/>
    <mergeCell ref="I7:I8"/>
    <mergeCell ref="G12:G13"/>
    <mergeCell ref="H12:H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1" manualBreakCount="1">
    <brk id="27" max="16383" man="1"/>
  </rowBreaks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N25"/>
  <sheetViews>
    <sheetView view="pageBreakPreview" zoomScaleSheetLayoutView="100" workbookViewId="0">
      <selection activeCell="C22" sqref="C22:L22"/>
    </sheetView>
  </sheetViews>
  <sheetFormatPr defaultRowHeight="15"/>
  <cols>
    <col min="1" max="1" width="11.42578125" customWidth="1"/>
    <col min="2" max="2" width="23.5703125" customWidth="1"/>
    <col min="3" max="4" width="7" customWidth="1"/>
    <col min="5" max="5" width="8" customWidth="1"/>
    <col min="6" max="6" width="7" customWidth="1"/>
    <col min="7" max="7" width="7.7109375" customWidth="1"/>
    <col min="9" max="9" width="9.140625" customWidth="1"/>
    <col min="12" max="12" width="8.140625" customWidth="1"/>
    <col min="13" max="13" width="9.5703125" customWidth="1"/>
  </cols>
  <sheetData>
    <row r="1" spans="1:14" ht="31.5" customHeight="1" thickBot="1">
      <c r="A1" s="376" t="s">
        <v>0</v>
      </c>
      <c r="B1" s="403" t="s">
        <v>1</v>
      </c>
      <c r="C1" s="384" t="s">
        <v>2</v>
      </c>
      <c r="D1" s="379"/>
      <c r="E1" s="384" t="s">
        <v>30</v>
      </c>
      <c r="F1" s="385"/>
      <c r="G1" s="385"/>
      <c r="H1" s="385"/>
      <c r="I1" s="385"/>
      <c r="J1" s="379"/>
      <c r="K1" s="384" t="s">
        <v>4</v>
      </c>
      <c r="L1" s="379"/>
      <c r="M1" s="376" t="s">
        <v>5</v>
      </c>
    </row>
    <row r="2" spans="1:14" ht="15.75" thickBot="1">
      <c r="A2" s="377"/>
      <c r="B2" s="404"/>
      <c r="C2" s="434" t="s">
        <v>6</v>
      </c>
      <c r="D2" s="385" t="s">
        <v>7</v>
      </c>
      <c r="E2" s="70" t="s">
        <v>8</v>
      </c>
      <c r="F2" s="96" t="s">
        <v>8</v>
      </c>
      <c r="G2" s="77" t="s">
        <v>9</v>
      </c>
      <c r="H2" s="77" t="s">
        <v>9</v>
      </c>
      <c r="I2" s="77" t="s">
        <v>10</v>
      </c>
      <c r="J2" s="78" t="s">
        <v>10</v>
      </c>
      <c r="K2" s="379" t="s">
        <v>6</v>
      </c>
      <c r="L2" s="376" t="s">
        <v>7</v>
      </c>
      <c r="M2" s="377"/>
    </row>
    <row r="3" spans="1:14" ht="15.75" thickBot="1">
      <c r="A3" s="378"/>
      <c r="B3" s="405"/>
      <c r="C3" s="435"/>
      <c r="D3" s="438"/>
      <c r="E3" s="98" t="s">
        <v>6</v>
      </c>
      <c r="F3" s="97" t="s">
        <v>7</v>
      </c>
      <c r="G3" s="80" t="s">
        <v>6</v>
      </c>
      <c r="H3" s="80" t="s">
        <v>7</v>
      </c>
      <c r="I3" s="80" t="s">
        <v>6</v>
      </c>
      <c r="J3" s="81" t="s">
        <v>7</v>
      </c>
      <c r="K3" s="381"/>
      <c r="L3" s="378"/>
      <c r="M3" s="378"/>
    </row>
    <row r="4" spans="1:14" ht="27.75" customHeight="1">
      <c r="A4" s="301" t="s">
        <v>112</v>
      </c>
      <c r="B4" s="201" t="s">
        <v>69</v>
      </c>
      <c r="C4" s="203">
        <v>120</v>
      </c>
      <c r="D4" s="200">
        <v>150</v>
      </c>
      <c r="E4" s="200">
        <v>15.96</v>
      </c>
      <c r="F4" s="57">
        <v>19.95</v>
      </c>
      <c r="G4" s="200">
        <v>13.68</v>
      </c>
      <c r="H4" s="200">
        <v>17.100000000000001</v>
      </c>
      <c r="I4" s="200">
        <v>20.76</v>
      </c>
      <c r="J4" s="208">
        <v>26.4</v>
      </c>
      <c r="K4" s="200">
        <v>272.39999999999998</v>
      </c>
      <c r="L4" s="57">
        <v>340.5</v>
      </c>
      <c r="M4" s="54" t="s">
        <v>152</v>
      </c>
    </row>
    <row r="5" spans="1:14" ht="25.5" customHeight="1" thickBot="1">
      <c r="A5" s="303"/>
      <c r="B5" s="199" t="s">
        <v>23</v>
      </c>
      <c r="C5" s="6">
        <v>50</v>
      </c>
      <c r="D5" s="195">
        <v>50</v>
      </c>
      <c r="E5" s="254">
        <v>0.59</v>
      </c>
      <c r="F5" s="254">
        <v>0.59</v>
      </c>
      <c r="G5" s="254">
        <v>3.65</v>
      </c>
      <c r="H5" s="94">
        <v>3.65</v>
      </c>
      <c r="I5" s="254">
        <v>2.09</v>
      </c>
      <c r="J5" s="254">
        <v>2.09</v>
      </c>
      <c r="K5" s="254">
        <v>43.9</v>
      </c>
      <c r="L5" s="254">
        <v>43.9</v>
      </c>
      <c r="M5" s="50" t="s">
        <v>62</v>
      </c>
    </row>
    <row r="6" spans="1:14" ht="27.75" customHeight="1" thickBot="1">
      <c r="A6" s="303"/>
      <c r="B6" s="73" t="s">
        <v>21</v>
      </c>
      <c r="C6" s="95">
        <v>180</v>
      </c>
      <c r="D6" s="244">
        <v>200</v>
      </c>
      <c r="E6" s="254">
        <v>2.7</v>
      </c>
      <c r="F6" s="254">
        <v>3</v>
      </c>
      <c r="G6" s="254">
        <v>2.61</v>
      </c>
      <c r="H6" s="254">
        <v>2.9</v>
      </c>
      <c r="I6" s="254">
        <v>12.06</v>
      </c>
      <c r="J6" s="254">
        <v>13.4</v>
      </c>
      <c r="K6" s="254">
        <v>80.099999999999994</v>
      </c>
      <c r="L6" s="254">
        <v>89</v>
      </c>
      <c r="M6" s="254" t="s">
        <v>24</v>
      </c>
    </row>
    <row r="7" spans="1:14" ht="17.25" customHeight="1" thickBot="1">
      <c r="A7" s="303"/>
      <c r="B7" s="235" t="s">
        <v>79</v>
      </c>
      <c r="C7" s="217" t="s">
        <v>175</v>
      </c>
      <c r="D7" s="48" t="s">
        <v>175</v>
      </c>
      <c r="E7" s="195">
        <v>3.76</v>
      </c>
      <c r="F7" s="195">
        <v>3.76</v>
      </c>
      <c r="G7" s="195">
        <v>1.08</v>
      </c>
      <c r="H7" s="206">
        <v>1.08</v>
      </c>
      <c r="I7" s="195">
        <v>20.3</v>
      </c>
      <c r="J7" s="94">
        <v>20.3</v>
      </c>
      <c r="K7" s="195">
        <v>104.4</v>
      </c>
      <c r="L7" s="94">
        <v>104.4</v>
      </c>
      <c r="M7" s="202"/>
    </row>
    <row r="8" spans="1:14" ht="24" customHeight="1" thickBot="1">
      <c r="A8" s="304"/>
      <c r="B8" s="41" t="s">
        <v>48</v>
      </c>
      <c r="C8" s="35">
        <v>390</v>
      </c>
      <c r="D8" s="20">
        <v>440</v>
      </c>
      <c r="E8" s="20">
        <f t="shared" ref="E8:L8" si="0">E4+E5+E6+E7</f>
        <v>23.009999999999998</v>
      </c>
      <c r="F8" s="20">
        <f t="shared" si="0"/>
        <v>27.299999999999997</v>
      </c>
      <c r="G8" s="20">
        <f t="shared" si="0"/>
        <v>21.019999999999996</v>
      </c>
      <c r="H8" s="35">
        <f t="shared" si="0"/>
        <v>24.729999999999997</v>
      </c>
      <c r="I8" s="20">
        <f t="shared" si="0"/>
        <v>55.210000000000008</v>
      </c>
      <c r="J8" s="35">
        <f t="shared" si="0"/>
        <v>62.19</v>
      </c>
      <c r="K8" s="35">
        <f t="shared" si="0"/>
        <v>500.79999999999995</v>
      </c>
      <c r="L8" s="20">
        <f t="shared" si="0"/>
        <v>577.79999999999995</v>
      </c>
      <c r="M8" s="39"/>
    </row>
    <row r="9" spans="1:14" ht="27.75" customHeight="1" thickBot="1">
      <c r="A9" s="301" t="s">
        <v>28</v>
      </c>
      <c r="B9" s="112" t="s">
        <v>78</v>
      </c>
      <c r="C9" s="149">
        <v>100</v>
      </c>
      <c r="D9" s="74">
        <v>100</v>
      </c>
      <c r="E9" s="220">
        <v>0.4</v>
      </c>
      <c r="F9" s="220">
        <v>0.4</v>
      </c>
      <c r="G9" s="220">
        <v>0.4</v>
      </c>
      <c r="H9" s="220">
        <v>0.4</v>
      </c>
      <c r="I9" s="220">
        <v>12.73</v>
      </c>
      <c r="J9" s="220">
        <v>12.73</v>
      </c>
      <c r="K9" s="220">
        <v>42.68</v>
      </c>
      <c r="L9" s="224">
        <v>42.68</v>
      </c>
      <c r="M9" s="111"/>
    </row>
    <row r="10" spans="1:14" ht="23.25" customHeight="1" thickBot="1">
      <c r="A10" s="324"/>
      <c r="B10" s="72" t="s">
        <v>13</v>
      </c>
      <c r="C10" s="35">
        <v>60</v>
      </c>
      <c r="D10" s="35">
        <v>60</v>
      </c>
      <c r="E10" s="35">
        <v>0.24</v>
      </c>
      <c r="F10" s="35">
        <v>0.24</v>
      </c>
      <c r="G10" s="35">
        <v>0.24</v>
      </c>
      <c r="H10" s="35">
        <v>0.24</v>
      </c>
      <c r="I10" s="35">
        <v>7.64</v>
      </c>
      <c r="J10" s="35">
        <v>7.64</v>
      </c>
      <c r="K10" s="35">
        <v>25.61</v>
      </c>
      <c r="L10" s="35">
        <v>25.61</v>
      </c>
      <c r="M10" s="37"/>
    </row>
    <row r="11" spans="1:14" ht="0.75" customHeight="1" thickBot="1">
      <c r="A11" s="301" t="s">
        <v>41</v>
      </c>
      <c r="B11" s="134" t="s">
        <v>54</v>
      </c>
      <c r="C11" s="5">
        <v>30</v>
      </c>
      <c r="D11" s="131">
        <v>50</v>
      </c>
      <c r="E11" s="130"/>
      <c r="F11" s="140"/>
      <c r="G11" s="130"/>
      <c r="H11" s="140"/>
      <c r="I11" s="130"/>
      <c r="J11" s="130"/>
      <c r="K11" s="130"/>
      <c r="L11" s="140"/>
      <c r="M11" s="133"/>
    </row>
    <row r="12" spans="1:14" ht="22.5" customHeight="1">
      <c r="A12" s="302"/>
      <c r="B12" s="112" t="s">
        <v>197</v>
      </c>
      <c r="C12" s="191">
        <v>30</v>
      </c>
      <c r="D12" s="188">
        <v>50</v>
      </c>
      <c r="E12" s="187">
        <v>0.65</v>
      </c>
      <c r="F12" s="190">
        <v>1.08</v>
      </c>
      <c r="G12" s="187">
        <v>2.15</v>
      </c>
      <c r="H12" s="190">
        <v>3.58</v>
      </c>
      <c r="I12" s="187">
        <v>3.1</v>
      </c>
      <c r="J12" s="187">
        <v>5.17</v>
      </c>
      <c r="K12" s="187">
        <v>34.200000000000003</v>
      </c>
      <c r="L12" s="189">
        <v>57</v>
      </c>
      <c r="M12" s="50" t="s">
        <v>198</v>
      </c>
    </row>
    <row r="13" spans="1:14" ht="20.25" customHeight="1">
      <c r="A13" s="323"/>
      <c r="B13" s="113" t="s">
        <v>81</v>
      </c>
      <c r="C13" s="6">
        <v>150</v>
      </c>
      <c r="D13" s="124">
        <v>180</v>
      </c>
      <c r="E13" s="139">
        <v>2.1</v>
      </c>
      <c r="F13" s="139">
        <v>2.52</v>
      </c>
      <c r="G13" s="139">
        <v>3.3</v>
      </c>
      <c r="H13" s="139">
        <v>3.96</v>
      </c>
      <c r="I13" s="139">
        <v>8.18</v>
      </c>
      <c r="J13" s="139">
        <v>9.81</v>
      </c>
      <c r="K13" s="139">
        <v>76.14</v>
      </c>
      <c r="L13" s="94">
        <v>84.6</v>
      </c>
      <c r="M13" s="56" t="s">
        <v>67</v>
      </c>
    </row>
    <row r="14" spans="1:14" ht="17.25" customHeight="1">
      <c r="A14" s="323"/>
      <c r="B14" s="113" t="s">
        <v>75</v>
      </c>
      <c r="C14" s="6">
        <v>110</v>
      </c>
      <c r="D14" s="139">
        <v>130</v>
      </c>
      <c r="E14" s="139">
        <v>2.27</v>
      </c>
      <c r="F14" s="131">
        <v>2.69</v>
      </c>
      <c r="G14" s="139">
        <v>3.08</v>
      </c>
      <c r="H14" s="139">
        <v>3.64</v>
      </c>
      <c r="I14" s="139">
        <v>13.73</v>
      </c>
      <c r="J14" s="130">
        <v>18.850000000000001</v>
      </c>
      <c r="K14" s="139">
        <v>90</v>
      </c>
      <c r="L14" s="139">
        <v>117</v>
      </c>
      <c r="M14" s="50" t="s">
        <v>68</v>
      </c>
    </row>
    <row r="15" spans="1:14" ht="18" customHeight="1">
      <c r="A15" s="323"/>
      <c r="B15" s="204" t="s">
        <v>164</v>
      </c>
      <c r="C15" s="6">
        <v>60</v>
      </c>
      <c r="D15" s="139">
        <v>80</v>
      </c>
      <c r="E15" s="139">
        <v>6.75</v>
      </c>
      <c r="F15" s="10">
        <v>9</v>
      </c>
      <c r="G15" s="139">
        <v>3.6</v>
      </c>
      <c r="H15" s="139">
        <v>4.8</v>
      </c>
      <c r="I15" s="139">
        <v>6.45</v>
      </c>
      <c r="J15" s="131">
        <v>8.9</v>
      </c>
      <c r="K15" s="139">
        <v>85.5</v>
      </c>
      <c r="L15" s="10">
        <v>114</v>
      </c>
      <c r="M15" s="56" t="s">
        <v>165</v>
      </c>
      <c r="N15" s="8"/>
    </row>
    <row r="16" spans="1:14" ht="18.75" customHeight="1">
      <c r="A16" s="323"/>
      <c r="B16" s="162" t="s">
        <v>77</v>
      </c>
      <c r="C16" s="6">
        <v>150</v>
      </c>
      <c r="D16" s="161">
        <v>180</v>
      </c>
      <c r="E16" s="163">
        <v>0.6</v>
      </c>
      <c r="F16" s="163">
        <v>0.63</v>
      </c>
      <c r="G16" s="163">
        <v>0.6</v>
      </c>
      <c r="H16" s="95">
        <v>0</v>
      </c>
      <c r="I16" s="163">
        <v>14.7</v>
      </c>
      <c r="J16" s="163">
        <v>19.440000000000001</v>
      </c>
      <c r="K16" s="161">
        <v>64.02</v>
      </c>
      <c r="L16" s="163">
        <v>76.5</v>
      </c>
      <c r="M16" s="50"/>
    </row>
    <row r="17" spans="1:13" ht="23.25" customHeight="1" thickBot="1">
      <c r="A17" s="323"/>
      <c r="B17" s="126" t="s">
        <v>14</v>
      </c>
      <c r="C17" s="131">
        <v>30</v>
      </c>
      <c r="D17" s="124">
        <v>37</v>
      </c>
      <c r="E17" s="124">
        <v>2.0099999999999998</v>
      </c>
      <c r="F17" s="131">
        <v>2.48</v>
      </c>
      <c r="G17" s="124">
        <v>0.24</v>
      </c>
      <c r="H17" s="95">
        <v>0.3</v>
      </c>
      <c r="I17" s="124">
        <v>14.19</v>
      </c>
      <c r="J17" s="94">
        <v>17.5</v>
      </c>
      <c r="K17" s="124">
        <v>67</v>
      </c>
      <c r="L17" s="124">
        <v>82.6</v>
      </c>
      <c r="M17" s="124"/>
    </row>
    <row r="18" spans="1:13" ht="19.5" hidden="1" customHeight="1">
      <c r="A18" s="323"/>
      <c r="B18" s="126" t="s">
        <v>90</v>
      </c>
      <c r="C18" s="95">
        <v>20</v>
      </c>
      <c r="D18" s="124">
        <v>20</v>
      </c>
      <c r="E18" s="124">
        <v>1.72</v>
      </c>
      <c r="F18" s="124">
        <v>1.72</v>
      </c>
      <c r="G18" s="124">
        <v>0.16</v>
      </c>
      <c r="H18" s="124">
        <v>0.16</v>
      </c>
      <c r="I18" s="124">
        <v>10.74</v>
      </c>
      <c r="J18" s="124">
        <v>10.74</v>
      </c>
      <c r="K18" s="124">
        <v>52.6</v>
      </c>
      <c r="L18" s="124">
        <v>52.6</v>
      </c>
      <c r="M18" s="124" t="s">
        <v>91</v>
      </c>
    </row>
    <row r="19" spans="1:13" ht="17.25" customHeight="1" thickBot="1">
      <c r="A19" s="324"/>
      <c r="B19" s="21" t="s">
        <v>13</v>
      </c>
      <c r="C19" s="154">
        <f t="shared" ref="C19:L19" si="1">C12+C13+C14+C15+C16+C17</f>
        <v>530</v>
      </c>
      <c r="D19" s="42">
        <f t="shared" si="1"/>
        <v>657</v>
      </c>
      <c r="E19" s="42">
        <f t="shared" si="1"/>
        <v>14.379999999999999</v>
      </c>
      <c r="F19" s="42">
        <f t="shared" si="1"/>
        <v>18.399999999999999</v>
      </c>
      <c r="G19" s="42">
        <f t="shared" si="1"/>
        <v>12.969999999999999</v>
      </c>
      <c r="H19" s="42">
        <f t="shared" si="1"/>
        <v>16.28</v>
      </c>
      <c r="I19" s="42">
        <f t="shared" si="1"/>
        <v>60.349999999999994</v>
      </c>
      <c r="J19" s="42">
        <f t="shared" si="1"/>
        <v>79.67</v>
      </c>
      <c r="K19" s="42">
        <f t="shared" si="1"/>
        <v>416.86</v>
      </c>
      <c r="L19" s="43">
        <f t="shared" si="1"/>
        <v>531.70000000000005</v>
      </c>
      <c r="M19" s="40"/>
    </row>
    <row r="20" spans="1:13" ht="1.5" hidden="1" customHeight="1" thickBot="1">
      <c r="A20" s="321" t="s">
        <v>19</v>
      </c>
      <c r="B20" s="182"/>
      <c r="C20" s="95">
        <v>150</v>
      </c>
      <c r="D20" s="180">
        <v>150</v>
      </c>
      <c r="E20" s="180">
        <v>0.15</v>
      </c>
      <c r="F20" s="32">
        <v>0.18</v>
      </c>
      <c r="G20" s="180">
        <v>0</v>
      </c>
      <c r="H20" s="180">
        <v>0</v>
      </c>
      <c r="I20" s="180">
        <v>15</v>
      </c>
      <c r="J20" s="94">
        <v>18</v>
      </c>
      <c r="K20" s="180">
        <v>43.5</v>
      </c>
      <c r="L20" s="32">
        <v>52.2</v>
      </c>
      <c r="M20" s="60" t="s">
        <v>120</v>
      </c>
    </row>
    <row r="21" spans="1:13" ht="24" customHeight="1">
      <c r="A21" s="325"/>
      <c r="B21" s="209" t="s">
        <v>151</v>
      </c>
      <c r="C21" s="95">
        <v>150</v>
      </c>
      <c r="D21" s="289">
        <v>180</v>
      </c>
      <c r="E21" s="289">
        <v>0.2</v>
      </c>
      <c r="F21" s="32">
        <v>0.3</v>
      </c>
      <c r="G21" s="289">
        <v>0</v>
      </c>
      <c r="H21" s="289">
        <v>0</v>
      </c>
      <c r="I21" s="289">
        <v>15.2</v>
      </c>
      <c r="J21" s="94">
        <v>18.2</v>
      </c>
      <c r="K21" s="289">
        <v>45</v>
      </c>
      <c r="L21" s="32">
        <v>54</v>
      </c>
      <c r="M21" s="60" t="s">
        <v>118</v>
      </c>
    </row>
    <row r="22" spans="1:13" ht="19.5" customHeight="1">
      <c r="A22" s="325"/>
      <c r="B22" s="292" t="s">
        <v>33</v>
      </c>
      <c r="C22" s="191">
        <v>40</v>
      </c>
      <c r="D22" s="187">
        <v>50</v>
      </c>
      <c r="E22" s="187">
        <v>3.92</v>
      </c>
      <c r="F22" s="190">
        <v>4.9000000000000004</v>
      </c>
      <c r="G22" s="187">
        <v>3.96</v>
      </c>
      <c r="H22" s="190">
        <v>4.95</v>
      </c>
      <c r="I22" s="187">
        <v>27.24</v>
      </c>
      <c r="J22" s="187">
        <v>34.049999999999997</v>
      </c>
      <c r="K22" s="187">
        <v>160</v>
      </c>
      <c r="L22" s="190">
        <v>200</v>
      </c>
      <c r="M22" s="52"/>
    </row>
    <row r="23" spans="1:13" ht="18.75" customHeight="1" thickBot="1">
      <c r="A23" s="320"/>
      <c r="B23" s="100"/>
      <c r="C23" s="183"/>
      <c r="D23" s="185"/>
      <c r="E23" s="180"/>
      <c r="F23" s="94"/>
      <c r="G23" s="180"/>
      <c r="H23" s="94"/>
      <c r="I23" s="180"/>
      <c r="J23" s="180"/>
      <c r="K23" s="180"/>
      <c r="L23" s="180"/>
      <c r="M23" s="61"/>
    </row>
    <row r="24" spans="1:13" ht="21" customHeight="1" thickBot="1">
      <c r="A24" s="92"/>
      <c r="B24" s="88" t="s">
        <v>13</v>
      </c>
      <c r="C24" s="154">
        <f t="shared" ref="C24:L24" si="2">C21+C22+C23</f>
        <v>190</v>
      </c>
      <c r="D24" s="42">
        <f t="shared" si="2"/>
        <v>230</v>
      </c>
      <c r="E24" s="42">
        <f t="shared" si="2"/>
        <v>4.12</v>
      </c>
      <c r="F24" s="42">
        <f t="shared" si="2"/>
        <v>5.2</v>
      </c>
      <c r="G24" s="42">
        <f t="shared" si="2"/>
        <v>3.96</v>
      </c>
      <c r="H24" s="42">
        <f t="shared" si="2"/>
        <v>4.95</v>
      </c>
      <c r="I24" s="42">
        <f t="shared" si="2"/>
        <v>42.44</v>
      </c>
      <c r="J24" s="42">
        <f t="shared" si="2"/>
        <v>52.25</v>
      </c>
      <c r="K24" s="42">
        <f t="shared" si="2"/>
        <v>205</v>
      </c>
      <c r="L24" s="119">
        <f t="shared" si="2"/>
        <v>254</v>
      </c>
      <c r="M24" s="118"/>
    </row>
    <row r="25" spans="1:13" ht="16.5" thickBot="1">
      <c r="A25" s="388" t="s">
        <v>15</v>
      </c>
      <c r="B25" s="437"/>
      <c r="C25" s="12">
        <f t="shared" ref="C25:L25" si="3">C8+C10+C19+C24</f>
        <v>1170</v>
      </c>
      <c r="D25" s="12">
        <f t="shared" si="3"/>
        <v>1387</v>
      </c>
      <c r="E25" s="12">
        <f t="shared" si="3"/>
        <v>41.749999999999993</v>
      </c>
      <c r="F25" s="12">
        <f t="shared" si="3"/>
        <v>51.14</v>
      </c>
      <c r="G25" s="12">
        <f t="shared" si="3"/>
        <v>38.189999999999991</v>
      </c>
      <c r="H25" s="12">
        <f t="shared" si="3"/>
        <v>46.2</v>
      </c>
      <c r="I25" s="12">
        <f t="shared" si="3"/>
        <v>165.64</v>
      </c>
      <c r="J25" s="12">
        <f t="shared" si="3"/>
        <v>201.75</v>
      </c>
      <c r="K25" s="12">
        <f t="shared" si="3"/>
        <v>1148.27</v>
      </c>
      <c r="L25" s="45">
        <f t="shared" si="3"/>
        <v>1389.1100000000001</v>
      </c>
      <c r="M25" s="46"/>
    </row>
  </sheetData>
  <mergeCells count="15"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  <mergeCell ref="A25:B25"/>
    <mergeCell ref="A4:A8"/>
    <mergeCell ref="A9:A10"/>
    <mergeCell ref="A11:A19"/>
    <mergeCell ref="A20:A23"/>
  </mergeCells>
  <pageMargins left="0.43307086614173229" right="0.70866141732283472" top="0.31496062992125984" bottom="0.27559055118110237" header="0.31496062992125984" footer="0.31496062992125984"/>
  <pageSetup paperSize="9" orientation="landscape" r:id="rId1"/>
  <rowBreaks count="1" manualBreakCount="1">
    <brk id="25" max="13" man="1"/>
  </rowBreaks>
  <colBreaks count="1" manualBreakCount="1">
    <brk id="13" max="2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6"/>
  <sheetViews>
    <sheetView view="pageBreakPreview" topLeftCell="B1" zoomScaleSheetLayoutView="100" workbookViewId="0">
      <selection activeCell="L6" sqref="L6"/>
    </sheetView>
  </sheetViews>
  <sheetFormatPr defaultRowHeight="15"/>
  <cols>
    <col min="2" max="2" width="22.7109375" customWidth="1"/>
    <col min="9" max="9" width="11.5703125" customWidth="1"/>
    <col min="10" max="10" width="11" customWidth="1"/>
  </cols>
  <sheetData>
    <row r="1" spans="1:13" ht="16.5" customHeight="1" thickBot="1">
      <c r="A1" s="376" t="s">
        <v>0</v>
      </c>
      <c r="B1" s="376" t="s">
        <v>1</v>
      </c>
      <c r="C1" s="382" t="s">
        <v>2</v>
      </c>
      <c r="D1" s="383"/>
      <c r="E1" s="382" t="s">
        <v>30</v>
      </c>
      <c r="F1" s="391"/>
      <c r="G1" s="391"/>
      <c r="H1" s="391"/>
      <c r="I1" s="391"/>
      <c r="J1" s="383"/>
      <c r="K1" s="382" t="s">
        <v>4</v>
      </c>
      <c r="L1" s="383"/>
      <c r="M1" s="376" t="s">
        <v>5</v>
      </c>
    </row>
    <row r="2" spans="1:13" ht="15.75">
      <c r="A2" s="377"/>
      <c r="B2" s="377"/>
      <c r="C2" s="376" t="s">
        <v>6</v>
      </c>
      <c r="D2" s="376" t="s">
        <v>7</v>
      </c>
      <c r="E2" s="13" t="s">
        <v>8</v>
      </c>
      <c r="F2" s="13" t="s">
        <v>8</v>
      </c>
      <c r="G2" s="13" t="s">
        <v>9</v>
      </c>
      <c r="H2" s="13" t="s">
        <v>9</v>
      </c>
      <c r="I2" s="13" t="s">
        <v>10</v>
      </c>
      <c r="J2" s="13" t="s">
        <v>10</v>
      </c>
      <c r="K2" s="376" t="s">
        <v>6</v>
      </c>
      <c r="L2" s="376" t="s">
        <v>7</v>
      </c>
      <c r="M2" s="377"/>
    </row>
    <row r="3" spans="1:13" ht="16.5" thickBot="1">
      <c r="A3" s="378"/>
      <c r="B3" s="378"/>
      <c r="C3" s="378"/>
      <c r="D3" s="378"/>
      <c r="E3" s="14" t="s">
        <v>6</v>
      </c>
      <c r="F3" s="14" t="s">
        <v>7</v>
      </c>
      <c r="G3" s="14" t="s">
        <v>6</v>
      </c>
      <c r="H3" s="14" t="s">
        <v>7</v>
      </c>
      <c r="I3" s="14" t="s">
        <v>6</v>
      </c>
      <c r="J3" s="14" t="s">
        <v>7</v>
      </c>
      <c r="K3" s="378"/>
      <c r="L3" s="378"/>
      <c r="M3" s="378"/>
    </row>
    <row r="4" spans="1:13" ht="32.25" thickBot="1">
      <c r="A4" s="3"/>
      <c r="B4" s="30" t="s">
        <v>34</v>
      </c>
      <c r="C4" s="27">
        <v>12529</v>
      </c>
      <c r="D4" s="27">
        <v>14710</v>
      </c>
      <c r="E4" s="27">
        <v>401.3</v>
      </c>
      <c r="F4" s="27">
        <v>476.97</v>
      </c>
      <c r="G4" s="27">
        <v>454.44</v>
      </c>
      <c r="H4" s="27">
        <v>487.84</v>
      </c>
      <c r="I4" s="27">
        <v>1641.34</v>
      </c>
      <c r="J4" s="27">
        <v>1951.24</v>
      </c>
      <c r="K4" s="27">
        <v>11589.61</v>
      </c>
      <c r="L4" s="28">
        <v>13971.31</v>
      </c>
      <c r="M4" s="4"/>
    </row>
    <row r="5" spans="1:13" ht="32.25" thickBot="1">
      <c r="A5" s="3"/>
      <c r="B5" s="30" t="s">
        <v>35</v>
      </c>
      <c r="C5" s="27">
        <v>1253</v>
      </c>
      <c r="D5" s="27">
        <v>1471</v>
      </c>
      <c r="E5" s="27">
        <v>40.1</v>
      </c>
      <c r="F5" s="27">
        <v>47.7</v>
      </c>
      <c r="G5" s="27">
        <v>45.4</v>
      </c>
      <c r="H5" s="27">
        <v>48.8</v>
      </c>
      <c r="I5" s="27">
        <v>164.1</v>
      </c>
      <c r="J5" s="27">
        <v>195.1</v>
      </c>
      <c r="K5" s="27">
        <v>1159</v>
      </c>
      <c r="L5" s="27">
        <v>1397</v>
      </c>
      <c r="M5" s="4"/>
    </row>
    <row r="6" spans="1:13" ht="54.75" customHeight="1" thickBot="1">
      <c r="A6" s="3"/>
      <c r="B6" s="29" t="s">
        <v>36</v>
      </c>
      <c r="C6" s="19"/>
      <c r="D6" s="19"/>
      <c r="E6" s="19"/>
      <c r="F6" s="19">
        <v>3.1</v>
      </c>
      <c r="G6" s="19"/>
      <c r="H6" s="19">
        <v>3.5</v>
      </c>
      <c r="I6" s="19"/>
      <c r="J6" s="19">
        <v>14.3</v>
      </c>
      <c r="K6" s="19" t="s">
        <v>89</v>
      </c>
      <c r="L6" s="19"/>
      <c r="M6" s="19"/>
    </row>
  </sheetData>
  <mergeCells count="10"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BreakPreview" zoomScale="120" zoomScaleSheetLayoutView="120" workbookViewId="0">
      <selection activeCell="M26" sqref="M26"/>
    </sheetView>
  </sheetViews>
  <sheetFormatPr defaultRowHeight="15"/>
  <cols>
    <col min="1" max="1" width="10.5703125" customWidth="1"/>
    <col min="2" max="2" width="22.42578125" customWidth="1"/>
    <col min="3" max="3" width="7.85546875" customWidth="1"/>
    <col min="4" max="4" width="9" customWidth="1"/>
    <col min="5" max="5" width="7.28515625" customWidth="1"/>
    <col min="6" max="6" width="7.140625" customWidth="1"/>
    <col min="7" max="7" width="8.28515625" customWidth="1"/>
    <col min="8" max="8" width="8.140625" customWidth="1"/>
    <col min="13" max="13" width="12.28515625" customWidth="1"/>
  </cols>
  <sheetData>
    <row r="1" spans="1:14" ht="25.5" customHeight="1" thickBot="1">
      <c r="A1" s="330" t="s">
        <v>0</v>
      </c>
      <c r="B1" s="330" t="s">
        <v>1</v>
      </c>
      <c r="C1" s="335" t="s">
        <v>2</v>
      </c>
      <c r="D1" s="336"/>
      <c r="E1" s="338" t="s">
        <v>49</v>
      </c>
      <c r="F1" s="339"/>
      <c r="G1" s="339"/>
      <c r="H1" s="339"/>
      <c r="I1" s="339"/>
      <c r="J1" s="340"/>
      <c r="K1" s="335" t="s">
        <v>4</v>
      </c>
      <c r="L1" s="336"/>
      <c r="M1" s="345" t="s">
        <v>5</v>
      </c>
    </row>
    <row r="2" spans="1:14" ht="15.75" thickBot="1">
      <c r="A2" s="331"/>
      <c r="B2" s="331"/>
      <c r="C2" s="348" t="s">
        <v>6</v>
      </c>
      <c r="D2" s="350" t="s">
        <v>7</v>
      </c>
      <c r="E2" s="64" t="s">
        <v>8</v>
      </c>
      <c r="F2" s="65" t="s">
        <v>8</v>
      </c>
      <c r="G2" s="65" t="s">
        <v>9</v>
      </c>
      <c r="H2" s="65" t="s">
        <v>9</v>
      </c>
      <c r="I2" s="65" t="s">
        <v>10</v>
      </c>
      <c r="J2" s="59" t="s">
        <v>10</v>
      </c>
      <c r="K2" s="352" t="s">
        <v>11</v>
      </c>
      <c r="L2" s="348" t="s">
        <v>7</v>
      </c>
      <c r="M2" s="346"/>
    </row>
    <row r="3" spans="1:14" ht="15.75" thickBot="1">
      <c r="A3" s="332"/>
      <c r="B3" s="332"/>
      <c r="C3" s="349"/>
      <c r="D3" s="351"/>
      <c r="E3" s="66" t="s">
        <v>6</v>
      </c>
      <c r="F3" s="67" t="s">
        <v>7</v>
      </c>
      <c r="G3" s="67" t="s">
        <v>6</v>
      </c>
      <c r="H3" s="67" t="s">
        <v>7</v>
      </c>
      <c r="I3" s="67" t="s">
        <v>6</v>
      </c>
      <c r="J3" s="39" t="s">
        <v>7</v>
      </c>
      <c r="K3" s="353"/>
      <c r="L3" s="349"/>
      <c r="M3" s="347"/>
    </row>
    <row r="4" spans="1:14" ht="28.5" customHeight="1" thickBot="1">
      <c r="A4" s="301" t="s">
        <v>44</v>
      </c>
      <c r="B4" s="279" t="s">
        <v>159</v>
      </c>
      <c r="C4" s="200">
        <v>180</v>
      </c>
      <c r="D4" s="194">
        <v>200</v>
      </c>
      <c r="E4" s="130">
        <v>2.61</v>
      </c>
      <c r="F4" s="129">
        <v>2.9</v>
      </c>
      <c r="G4" s="130">
        <v>3.42</v>
      </c>
      <c r="H4" s="123">
        <v>3.8</v>
      </c>
      <c r="I4" s="130">
        <v>31</v>
      </c>
      <c r="J4" s="130">
        <v>34.4</v>
      </c>
      <c r="K4" s="130">
        <v>166.5</v>
      </c>
      <c r="L4" s="122">
        <v>185</v>
      </c>
      <c r="M4" s="54" t="s">
        <v>189</v>
      </c>
      <c r="N4" s="8"/>
    </row>
    <row r="5" spans="1:14" ht="28.5" customHeight="1" thickBot="1">
      <c r="A5" s="303"/>
      <c r="B5" s="182" t="s">
        <v>21</v>
      </c>
      <c r="C5" s="95">
        <v>180</v>
      </c>
      <c r="D5" s="195">
        <v>200</v>
      </c>
      <c r="E5" s="139">
        <v>2.7</v>
      </c>
      <c r="F5" s="139">
        <v>3</v>
      </c>
      <c r="G5" s="139">
        <v>2.61</v>
      </c>
      <c r="H5" s="139">
        <v>2.9</v>
      </c>
      <c r="I5" s="139">
        <v>12.06</v>
      </c>
      <c r="J5" s="139">
        <v>13.4</v>
      </c>
      <c r="K5" s="139">
        <v>80.099999999999994</v>
      </c>
      <c r="L5" s="139">
        <v>89</v>
      </c>
      <c r="M5" s="139" t="s">
        <v>24</v>
      </c>
      <c r="N5" s="7"/>
    </row>
    <row r="6" spans="1:14" ht="20.25" customHeight="1" thickBot="1">
      <c r="A6" s="303"/>
      <c r="B6" s="199" t="s">
        <v>155</v>
      </c>
      <c r="C6" s="6" t="s">
        <v>113</v>
      </c>
      <c r="D6" s="32" t="s">
        <v>156</v>
      </c>
      <c r="E6" s="10">
        <v>4.9000000000000004</v>
      </c>
      <c r="F6" s="40">
        <v>6.13</v>
      </c>
      <c r="G6" s="95">
        <v>2.9</v>
      </c>
      <c r="H6" s="124">
        <v>3.63</v>
      </c>
      <c r="I6" s="139">
        <v>14</v>
      </c>
      <c r="J6" s="124">
        <v>17.5</v>
      </c>
      <c r="K6" s="139">
        <v>104</v>
      </c>
      <c r="L6" s="124">
        <v>130</v>
      </c>
      <c r="M6" s="53" t="s">
        <v>180</v>
      </c>
      <c r="N6" s="8"/>
    </row>
    <row r="7" spans="1:14" ht="15.75" hidden="1" customHeight="1" thickBot="1">
      <c r="A7" s="303"/>
      <c r="B7" s="342" t="s">
        <v>50</v>
      </c>
      <c r="C7" s="6">
        <v>5</v>
      </c>
      <c r="D7" s="32">
        <v>5</v>
      </c>
      <c r="E7" s="152"/>
      <c r="F7" s="329"/>
      <c r="G7" s="124"/>
      <c r="H7" s="310"/>
      <c r="I7" s="139"/>
      <c r="J7" s="310"/>
      <c r="K7" s="139"/>
      <c r="L7" s="310"/>
      <c r="M7" s="299"/>
      <c r="N7" s="8"/>
    </row>
    <row r="8" spans="1:14" ht="0.75" hidden="1" customHeight="1" thickBot="1">
      <c r="A8" s="303"/>
      <c r="B8" s="343"/>
      <c r="C8" s="129"/>
      <c r="D8" s="94">
        <v>10</v>
      </c>
      <c r="E8" s="153"/>
      <c r="F8" s="341"/>
      <c r="G8" s="124"/>
      <c r="H8" s="344"/>
      <c r="I8" s="131"/>
      <c r="J8" s="344"/>
      <c r="K8" s="123"/>
      <c r="L8" s="344"/>
      <c r="M8" s="355"/>
    </row>
    <row r="9" spans="1:14" ht="15.75" thickBot="1">
      <c r="A9" s="304"/>
      <c r="B9" s="21" t="s">
        <v>48</v>
      </c>
      <c r="C9" s="107">
        <v>400</v>
      </c>
      <c r="D9" s="101">
        <v>450</v>
      </c>
      <c r="E9" s="20">
        <f t="shared" ref="E9:L9" si="0">E4+E5+E6</f>
        <v>10.210000000000001</v>
      </c>
      <c r="F9" s="20">
        <f t="shared" si="0"/>
        <v>12.030000000000001</v>
      </c>
      <c r="G9" s="20">
        <f t="shared" si="0"/>
        <v>8.93</v>
      </c>
      <c r="H9" s="20">
        <f t="shared" si="0"/>
        <v>10.329999999999998</v>
      </c>
      <c r="I9" s="20">
        <f t="shared" si="0"/>
        <v>57.06</v>
      </c>
      <c r="J9" s="20">
        <f t="shared" si="0"/>
        <v>65.3</v>
      </c>
      <c r="K9" s="20">
        <f t="shared" si="0"/>
        <v>350.6</v>
      </c>
      <c r="L9" s="20">
        <f t="shared" si="0"/>
        <v>404</v>
      </c>
      <c r="M9" s="34"/>
    </row>
    <row r="10" spans="1:14" ht="24" customHeight="1" thickBot="1">
      <c r="A10" s="356" t="s">
        <v>100</v>
      </c>
      <c r="B10" s="99" t="s">
        <v>78</v>
      </c>
      <c r="C10" s="328">
        <v>100</v>
      </c>
      <c r="D10" s="306">
        <v>100</v>
      </c>
      <c r="E10" s="306">
        <v>0.4</v>
      </c>
      <c r="F10" s="306">
        <v>0.4</v>
      </c>
      <c r="G10" s="306">
        <v>0.4</v>
      </c>
      <c r="H10" s="306">
        <v>0.4</v>
      </c>
      <c r="I10" s="289">
        <v>12.73</v>
      </c>
      <c r="J10" s="289">
        <v>12.73</v>
      </c>
      <c r="K10" s="289">
        <v>42.68</v>
      </c>
      <c r="L10" s="289">
        <v>42.68</v>
      </c>
      <c r="M10" s="157"/>
    </row>
    <row r="11" spans="1:14" ht="22.5" hidden="1" customHeight="1" thickBot="1">
      <c r="A11" s="324"/>
      <c r="B11" s="21" t="s">
        <v>48</v>
      </c>
      <c r="C11" s="329"/>
      <c r="D11" s="307"/>
      <c r="E11" s="307"/>
      <c r="F11" s="307"/>
      <c r="G11" s="307"/>
      <c r="H11" s="307"/>
      <c r="I11" s="289">
        <v>12.73</v>
      </c>
      <c r="J11" s="289">
        <v>12.73</v>
      </c>
      <c r="K11" s="289">
        <v>42.68</v>
      </c>
      <c r="L11" s="289">
        <v>42.68</v>
      </c>
      <c r="M11" s="193"/>
    </row>
    <row r="12" spans="1:14" ht="18" customHeight="1" thickBot="1">
      <c r="A12" s="171"/>
      <c r="B12" s="21" t="s">
        <v>48</v>
      </c>
      <c r="C12" s="314">
        <v>100</v>
      </c>
      <c r="D12" s="312">
        <v>100</v>
      </c>
      <c r="E12" s="312">
        <v>0.24</v>
      </c>
      <c r="F12" s="312">
        <v>0.24</v>
      </c>
      <c r="G12" s="312">
        <v>0.24</v>
      </c>
      <c r="H12" s="312">
        <v>0.24</v>
      </c>
      <c r="I12" s="114">
        <v>7.64</v>
      </c>
      <c r="J12" s="114">
        <v>7.64</v>
      </c>
      <c r="K12" s="289">
        <v>42.7</v>
      </c>
      <c r="L12" s="289">
        <v>42.7</v>
      </c>
      <c r="M12" s="39"/>
    </row>
    <row r="13" spans="1:14" ht="1.5" hidden="1" customHeight="1">
      <c r="A13" s="301" t="s">
        <v>37</v>
      </c>
      <c r="B13" s="99" t="s">
        <v>87</v>
      </c>
      <c r="C13" s="315"/>
      <c r="D13" s="313"/>
      <c r="E13" s="313"/>
      <c r="F13" s="313"/>
      <c r="G13" s="313"/>
      <c r="H13" s="313"/>
      <c r="I13" s="115">
        <v>6.37</v>
      </c>
      <c r="J13" s="115">
        <v>6.37</v>
      </c>
      <c r="K13" s="115">
        <v>21.34</v>
      </c>
      <c r="L13" s="115">
        <v>21.34</v>
      </c>
      <c r="M13" s="130" t="s">
        <v>88</v>
      </c>
    </row>
    <row r="14" spans="1:14" ht="24" customHeight="1" thickBot="1">
      <c r="A14" s="302"/>
      <c r="B14" s="112" t="s">
        <v>206</v>
      </c>
      <c r="C14" s="6">
        <v>30</v>
      </c>
      <c r="D14" s="189">
        <v>50</v>
      </c>
      <c r="E14" s="189">
        <v>0.2</v>
      </c>
      <c r="F14" s="189">
        <v>0.33</v>
      </c>
      <c r="G14" s="189">
        <v>2.8</v>
      </c>
      <c r="H14" s="189">
        <v>4.9000000000000004</v>
      </c>
      <c r="I14" s="189">
        <v>0.7</v>
      </c>
      <c r="J14" s="189">
        <v>1.1599999999999999</v>
      </c>
      <c r="K14" s="189">
        <v>32.5</v>
      </c>
      <c r="L14" s="189">
        <v>54</v>
      </c>
      <c r="M14" s="296" t="s">
        <v>207</v>
      </c>
    </row>
    <row r="15" spans="1:14" ht="0.75" hidden="1" customHeight="1">
      <c r="A15" s="302"/>
      <c r="B15" s="186" t="s">
        <v>42</v>
      </c>
      <c r="C15" s="6">
        <v>10</v>
      </c>
      <c r="D15" s="189">
        <v>20</v>
      </c>
      <c r="E15" s="189">
        <v>0.86</v>
      </c>
      <c r="F15" s="189">
        <v>1.72</v>
      </c>
      <c r="G15" s="189">
        <v>0.08</v>
      </c>
      <c r="H15" s="189">
        <v>0.16</v>
      </c>
      <c r="I15" s="189">
        <v>5.37</v>
      </c>
      <c r="J15" s="189">
        <v>10.74</v>
      </c>
      <c r="K15" s="189">
        <v>26.3</v>
      </c>
      <c r="L15" s="189">
        <v>52.6</v>
      </c>
      <c r="M15" s="189" t="s">
        <v>43</v>
      </c>
    </row>
    <row r="16" spans="1:14" ht="21.75" customHeight="1">
      <c r="A16" s="302"/>
      <c r="B16" s="112" t="s">
        <v>56</v>
      </c>
      <c r="C16" s="298">
        <v>150</v>
      </c>
      <c r="D16" s="296">
        <v>180</v>
      </c>
      <c r="E16" s="296">
        <v>1.35</v>
      </c>
      <c r="F16" s="296">
        <v>1.62</v>
      </c>
      <c r="G16" s="296">
        <v>3.3</v>
      </c>
      <c r="H16" s="296">
        <v>3.96</v>
      </c>
      <c r="I16" s="296">
        <v>8.25</v>
      </c>
      <c r="J16" s="296">
        <v>9.9</v>
      </c>
      <c r="K16" s="296">
        <v>69.8</v>
      </c>
      <c r="L16" s="296">
        <v>83.7</v>
      </c>
      <c r="M16" s="296" t="s">
        <v>25</v>
      </c>
    </row>
    <row r="17" spans="1:13" ht="32.25" customHeight="1">
      <c r="A17" s="323"/>
      <c r="B17" s="288" t="s">
        <v>205</v>
      </c>
      <c r="C17" s="6">
        <v>110</v>
      </c>
      <c r="D17" s="189">
        <v>130</v>
      </c>
      <c r="E17" s="189">
        <v>2.27</v>
      </c>
      <c r="F17" s="189">
        <v>2.69</v>
      </c>
      <c r="G17" s="189">
        <v>3.89</v>
      </c>
      <c r="H17" s="189">
        <v>4.59</v>
      </c>
      <c r="I17" s="189">
        <v>10.7</v>
      </c>
      <c r="J17" s="189">
        <v>12.65</v>
      </c>
      <c r="K17" s="189">
        <v>87.3</v>
      </c>
      <c r="L17" s="189">
        <v>103</v>
      </c>
      <c r="M17" s="50" t="s">
        <v>187</v>
      </c>
    </row>
    <row r="18" spans="1:13" ht="23.25" customHeight="1">
      <c r="A18" s="323"/>
      <c r="B18" s="234" t="s">
        <v>169</v>
      </c>
      <c r="C18" s="6">
        <v>60</v>
      </c>
      <c r="D18" s="10">
        <v>80</v>
      </c>
      <c r="E18" s="74">
        <v>7.65</v>
      </c>
      <c r="F18" s="189">
        <v>10.199999999999999</v>
      </c>
      <c r="G18" s="189">
        <v>8.1</v>
      </c>
      <c r="H18" s="180">
        <v>10.8</v>
      </c>
      <c r="I18" s="189">
        <v>6.45</v>
      </c>
      <c r="J18" s="189">
        <v>8.6</v>
      </c>
      <c r="K18" s="189">
        <v>130</v>
      </c>
      <c r="L18" s="189">
        <v>173</v>
      </c>
      <c r="M18" s="50" t="s">
        <v>165</v>
      </c>
    </row>
    <row r="19" spans="1:13" ht="21" customHeight="1">
      <c r="A19" s="323"/>
      <c r="B19" s="186" t="s">
        <v>77</v>
      </c>
      <c r="C19" s="6">
        <v>150</v>
      </c>
      <c r="D19" s="189">
        <v>180</v>
      </c>
      <c r="E19" s="189">
        <v>0</v>
      </c>
      <c r="F19" s="189">
        <v>0</v>
      </c>
      <c r="G19" s="189">
        <v>0</v>
      </c>
      <c r="H19" s="10">
        <v>0</v>
      </c>
      <c r="I19" s="189">
        <v>20</v>
      </c>
      <c r="J19" s="189">
        <v>24</v>
      </c>
      <c r="K19" s="189">
        <v>64.02</v>
      </c>
      <c r="L19" s="189">
        <v>76.819999999999993</v>
      </c>
      <c r="M19" s="189"/>
    </row>
    <row r="20" spans="1:13" ht="17.25" customHeight="1" thickBot="1">
      <c r="A20" s="323"/>
      <c r="B20" s="100" t="s">
        <v>14</v>
      </c>
      <c r="C20" s="95">
        <v>30</v>
      </c>
      <c r="D20" s="94">
        <v>37</v>
      </c>
      <c r="E20" s="124">
        <v>2.0099999999999998</v>
      </c>
      <c r="F20" s="131">
        <v>2.48</v>
      </c>
      <c r="G20" s="124">
        <v>0.24</v>
      </c>
      <c r="H20" s="95">
        <v>0.3</v>
      </c>
      <c r="I20" s="124">
        <v>14.19</v>
      </c>
      <c r="J20" s="94">
        <v>17.5</v>
      </c>
      <c r="K20" s="124">
        <v>67</v>
      </c>
      <c r="L20" s="124">
        <v>82.6</v>
      </c>
      <c r="M20" s="124"/>
    </row>
    <row r="21" spans="1:13" ht="19.5" customHeight="1" thickBot="1">
      <c r="A21" s="324"/>
      <c r="B21" s="88" t="s">
        <v>48</v>
      </c>
      <c r="C21" s="35">
        <v>500</v>
      </c>
      <c r="D21" s="20">
        <v>607</v>
      </c>
      <c r="E21" s="20">
        <f>E13+E14+E17+E18+E19+E20</f>
        <v>12.13</v>
      </c>
      <c r="F21" s="20">
        <f>F13+F14+F17+F18+F19+F20</f>
        <v>15.7</v>
      </c>
      <c r="G21" s="20">
        <f>G13+G14+G17+G18+G19+G20</f>
        <v>15.03</v>
      </c>
      <c r="H21" s="20">
        <f>H13+H14+H17+H18+H19+H20</f>
        <v>20.59</v>
      </c>
      <c r="I21" s="20">
        <f>I13+I14+I17+I18+I19+I20</f>
        <v>58.41</v>
      </c>
      <c r="J21" s="20">
        <f>J13+J14+J17+J18+J19+J20</f>
        <v>70.28</v>
      </c>
      <c r="K21" s="20">
        <f>K13+K14+K17+K18+K19+K20</f>
        <v>402.15999999999997</v>
      </c>
      <c r="L21" s="20">
        <f>L13+L14+L17+L18+L19+L20</f>
        <v>510.76</v>
      </c>
      <c r="M21" s="40"/>
    </row>
    <row r="22" spans="1:13" ht="18.75" customHeight="1">
      <c r="A22" s="301" t="s">
        <v>19</v>
      </c>
      <c r="B22" s="292" t="s">
        <v>119</v>
      </c>
      <c r="C22" s="95">
        <v>150</v>
      </c>
      <c r="D22" s="289">
        <v>180</v>
      </c>
      <c r="E22" s="289">
        <v>0.15</v>
      </c>
      <c r="F22" s="32">
        <v>0.18</v>
      </c>
      <c r="G22" s="289">
        <v>0</v>
      </c>
      <c r="H22" s="289">
        <v>0</v>
      </c>
      <c r="I22" s="289">
        <v>15</v>
      </c>
      <c r="J22" s="94">
        <v>18</v>
      </c>
      <c r="K22" s="289">
        <v>43.5</v>
      </c>
      <c r="L22" s="32">
        <v>52.2</v>
      </c>
      <c r="M22" s="294" t="s">
        <v>120</v>
      </c>
    </row>
    <row r="23" spans="1:13" ht="16.5" customHeight="1">
      <c r="A23" s="323"/>
      <c r="B23" s="292" t="s">
        <v>208</v>
      </c>
      <c r="C23" s="6">
        <v>40</v>
      </c>
      <c r="D23" s="207">
        <v>40</v>
      </c>
      <c r="E23" s="207">
        <v>5.0999999999999996</v>
      </c>
      <c r="F23" s="200">
        <v>5.0999999999999996</v>
      </c>
      <c r="G23" s="207">
        <v>4.5999999999999996</v>
      </c>
      <c r="H23" s="207">
        <v>4.5999999999999996</v>
      </c>
      <c r="I23" s="207">
        <v>0.3</v>
      </c>
      <c r="J23" s="206">
        <v>0.3</v>
      </c>
      <c r="K23" s="207">
        <v>63</v>
      </c>
      <c r="L23" s="200">
        <v>63</v>
      </c>
      <c r="M23" s="205" t="s">
        <v>61</v>
      </c>
    </row>
    <row r="24" spans="1:13" ht="15" hidden="1" customHeight="1">
      <c r="A24" s="323"/>
      <c r="B24" s="197" t="s">
        <v>79</v>
      </c>
      <c r="C24" s="95">
        <v>15</v>
      </c>
      <c r="D24" s="195">
        <v>20</v>
      </c>
      <c r="E24" s="195">
        <v>1.41</v>
      </c>
      <c r="F24" s="195">
        <v>1.88</v>
      </c>
      <c r="G24" s="195">
        <v>0.41</v>
      </c>
      <c r="H24" s="195">
        <v>0.54</v>
      </c>
      <c r="I24" s="195">
        <v>7.6</v>
      </c>
      <c r="J24" s="195">
        <v>10.14</v>
      </c>
      <c r="K24" s="195">
        <v>39.15</v>
      </c>
      <c r="L24" s="195">
        <v>52.2</v>
      </c>
      <c r="M24" s="144"/>
    </row>
    <row r="25" spans="1:13">
      <c r="A25" s="323"/>
      <c r="B25" s="228" t="s">
        <v>79</v>
      </c>
      <c r="C25" s="207">
        <v>15</v>
      </c>
      <c r="D25" s="207">
        <v>20</v>
      </c>
      <c r="E25" s="207">
        <v>1.41</v>
      </c>
      <c r="F25" s="207">
        <v>1.88</v>
      </c>
      <c r="G25" s="207">
        <v>0.41</v>
      </c>
      <c r="H25" s="207">
        <v>0.54</v>
      </c>
      <c r="I25" s="207">
        <v>7.6</v>
      </c>
      <c r="J25" s="207">
        <v>10.14</v>
      </c>
      <c r="K25" s="207">
        <v>39.200000000000003</v>
      </c>
      <c r="L25" s="207">
        <v>52.2</v>
      </c>
      <c r="M25" s="212"/>
    </row>
    <row r="26" spans="1:13">
      <c r="A26" s="323"/>
      <c r="B26" s="229" t="s">
        <v>33</v>
      </c>
      <c r="C26" s="239">
        <v>40</v>
      </c>
      <c r="D26" s="293">
        <v>50</v>
      </c>
      <c r="E26" s="293">
        <v>3.92</v>
      </c>
      <c r="F26" s="297">
        <v>4.9000000000000004</v>
      </c>
      <c r="G26" s="293">
        <v>3.96</v>
      </c>
      <c r="H26" s="297">
        <v>4.95</v>
      </c>
      <c r="I26" s="293">
        <v>27.24</v>
      </c>
      <c r="J26" s="293">
        <v>34.049999999999997</v>
      </c>
      <c r="K26" s="293">
        <v>160</v>
      </c>
      <c r="L26" s="297">
        <v>200</v>
      </c>
      <c r="M26" s="212"/>
    </row>
    <row r="27" spans="1:13" ht="15.75" thickBot="1">
      <c r="A27" s="324"/>
      <c r="B27" s="88" t="s">
        <v>48</v>
      </c>
      <c r="C27" s="89">
        <f t="shared" ref="C27:L27" si="1">C22+C23+C25+C26</f>
        <v>245</v>
      </c>
      <c r="D27" s="213">
        <f t="shared" si="1"/>
        <v>290</v>
      </c>
      <c r="E27" s="213">
        <f t="shared" si="1"/>
        <v>10.58</v>
      </c>
      <c r="F27" s="213">
        <f t="shared" si="1"/>
        <v>12.059999999999999</v>
      </c>
      <c r="G27" s="213">
        <f t="shared" si="1"/>
        <v>8.9699999999999989</v>
      </c>
      <c r="H27" s="213">
        <f t="shared" si="1"/>
        <v>10.09</v>
      </c>
      <c r="I27" s="213">
        <f t="shared" si="1"/>
        <v>50.14</v>
      </c>
      <c r="J27" s="213">
        <f t="shared" si="1"/>
        <v>62.489999999999995</v>
      </c>
      <c r="K27" s="213">
        <f t="shared" si="1"/>
        <v>305.7</v>
      </c>
      <c r="L27" s="213">
        <f t="shared" si="1"/>
        <v>367.4</v>
      </c>
      <c r="M27" s="230"/>
    </row>
    <row r="28" spans="1:13" ht="16.5" customHeight="1" thickBot="1">
      <c r="A28" s="316" t="s">
        <v>15</v>
      </c>
      <c r="B28" s="354"/>
      <c r="C28" s="58">
        <f>C9+C12+C21+C27</f>
        <v>1245</v>
      </c>
      <c r="D28" s="12">
        <f>D9+D12+D21+D27</f>
        <v>1447</v>
      </c>
      <c r="E28" s="12">
        <f>E9+E12+E21+E27</f>
        <v>33.160000000000004</v>
      </c>
      <c r="F28" s="12">
        <f>F9+F12+F21+F27</f>
        <v>40.03</v>
      </c>
      <c r="G28" s="12">
        <f>G9+G12+G21+G27</f>
        <v>33.17</v>
      </c>
      <c r="H28" s="12">
        <f>H9+H12+H21+H27</f>
        <v>41.25</v>
      </c>
      <c r="I28" s="12">
        <f>I9+I12+I21+I27</f>
        <v>173.25</v>
      </c>
      <c r="J28" s="12">
        <f>J9+J12+J21+J27</f>
        <v>205.70999999999998</v>
      </c>
      <c r="K28" s="12">
        <f>K9+K12+K21+K27</f>
        <v>1101.1600000000001</v>
      </c>
      <c r="L28" s="12">
        <f>L9+L12+L21+L27</f>
        <v>1324.8600000000001</v>
      </c>
      <c r="M28" s="16"/>
    </row>
  </sheetData>
  <mergeCells count="33">
    <mergeCell ref="F12:F13"/>
    <mergeCell ref="G12:G13"/>
    <mergeCell ref="H12:H13"/>
    <mergeCell ref="A28:B28"/>
    <mergeCell ref="A22:A27"/>
    <mergeCell ref="L7:L8"/>
    <mergeCell ref="M7:M8"/>
    <mergeCell ref="A4:A9"/>
    <mergeCell ref="A13:A21"/>
    <mergeCell ref="A10:A11"/>
    <mergeCell ref="C10:C11"/>
    <mergeCell ref="D10:D11"/>
    <mergeCell ref="E10:E11"/>
    <mergeCell ref="F10:F11"/>
    <mergeCell ref="G10:G11"/>
    <mergeCell ref="H10:H11"/>
    <mergeCell ref="C12:C13"/>
    <mergeCell ref="D12:D13"/>
    <mergeCell ref="E12:E13"/>
    <mergeCell ref="K1:L1"/>
    <mergeCell ref="M1:M3"/>
    <mergeCell ref="C2:C3"/>
    <mergeCell ref="D2:D3"/>
    <mergeCell ref="K2:K3"/>
    <mergeCell ref="L2:L3"/>
    <mergeCell ref="A1:A3"/>
    <mergeCell ref="B1:B3"/>
    <mergeCell ref="C1:D1"/>
    <mergeCell ref="E1:J1"/>
    <mergeCell ref="F7:F8"/>
    <mergeCell ref="B7:B8"/>
    <mergeCell ref="H7:H8"/>
    <mergeCell ref="J7:J8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view="pageBreakPreview" zoomScaleSheetLayoutView="100" workbookViewId="0">
      <selection activeCell="M21" sqref="M21"/>
    </sheetView>
  </sheetViews>
  <sheetFormatPr defaultRowHeight="15"/>
  <cols>
    <col min="1" max="1" width="11.42578125" customWidth="1"/>
    <col min="2" max="2" width="25.140625" customWidth="1"/>
    <col min="3" max="3" width="6.5703125" customWidth="1"/>
    <col min="4" max="4" width="6.85546875" customWidth="1"/>
    <col min="5" max="5" width="7.7109375" customWidth="1"/>
    <col min="6" max="6" width="7.85546875" customWidth="1"/>
    <col min="12" max="12" width="11.5703125" customWidth="1"/>
    <col min="13" max="13" width="11.7109375" customWidth="1"/>
  </cols>
  <sheetData>
    <row r="1" spans="1:13" ht="31.5" customHeight="1" thickBot="1">
      <c r="A1" s="376" t="s">
        <v>0</v>
      </c>
      <c r="B1" s="379" t="s">
        <v>1</v>
      </c>
      <c r="C1" s="382" t="s">
        <v>2</v>
      </c>
      <c r="D1" s="383"/>
      <c r="E1" s="384" t="s">
        <v>3</v>
      </c>
      <c r="F1" s="385"/>
      <c r="G1" s="385"/>
      <c r="H1" s="385"/>
      <c r="I1" s="385"/>
      <c r="J1" s="379"/>
      <c r="K1" s="384" t="s">
        <v>4</v>
      </c>
      <c r="L1" s="383"/>
      <c r="M1" s="363" t="s">
        <v>5</v>
      </c>
    </row>
    <row r="2" spans="1:13">
      <c r="A2" s="377"/>
      <c r="B2" s="380"/>
      <c r="C2" s="366" t="s">
        <v>6</v>
      </c>
      <c r="D2" s="368" t="s">
        <v>7</v>
      </c>
      <c r="E2" s="76" t="s">
        <v>8</v>
      </c>
      <c r="F2" s="77" t="s">
        <v>8</v>
      </c>
      <c r="G2" s="77" t="s">
        <v>9</v>
      </c>
      <c r="H2" s="77" t="s">
        <v>9</v>
      </c>
      <c r="I2" s="77" t="s">
        <v>10</v>
      </c>
      <c r="J2" s="77" t="s">
        <v>10</v>
      </c>
      <c r="K2" s="370" t="s">
        <v>11</v>
      </c>
      <c r="L2" s="372" t="s">
        <v>7</v>
      </c>
      <c r="M2" s="364"/>
    </row>
    <row r="3" spans="1:13" ht="15.75" thickBot="1">
      <c r="A3" s="378"/>
      <c r="B3" s="381"/>
      <c r="C3" s="367"/>
      <c r="D3" s="369"/>
      <c r="E3" s="79" t="s">
        <v>6</v>
      </c>
      <c r="F3" s="80" t="s">
        <v>7</v>
      </c>
      <c r="G3" s="80" t="s">
        <v>6</v>
      </c>
      <c r="H3" s="80" t="s">
        <v>7</v>
      </c>
      <c r="I3" s="80" t="s">
        <v>6</v>
      </c>
      <c r="J3" s="80" t="s">
        <v>7</v>
      </c>
      <c r="K3" s="371"/>
      <c r="L3" s="373"/>
      <c r="M3" s="365"/>
    </row>
    <row r="4" spans="1:13" ht="31.5" customHeight="1">
      <c r="A4" s="321" t="s">
        <v>105</v>
      </c>
      <c r="B4" s="112" t="s">
        <v>143</v>
      </c>
      <c r="C4" s="200">
        <v>180</v>
      </c>
      <c r="D4" s="194">
        <v>200</v>
      </c>
      <c r="E4" s="130">
        <v>5.85</v>
      </c>
      <c r="F4" s="130">
        <v>6.5</v>
      </c>
      <c r="G4" s="130">
        <v>5.4</v>
      </c>
      <c r="H4" s="121">
        <v>6</v>
      </c>
      <c r="I4" s="130">
        <v>28.1</v>
      </c>
      <c r="J4" s="130">
        <v>31.2</v>
      </c>
      <c r="K4" s="130">
        <v>185.4</v>
      </c>
      <c r="L4" s="130">
        <v>206</v>
      </c>
      <c r="M4" s="51" t="s">
        <v>72</v>
      </c>
    </row>
    <row r="5" spans="1:13" ht="16.5" customHeight="1">
      <c r="A5" s="359"/>
      <c r="B5" s="113" t="s">
        <v>26</v>
      </c>
      <c r="C5" s="95">
        <v>180</v>
      </c>
      <c r="D5" s="195">
        <v>200</v>
      </c>
      <c r="E5" s="139">
        <v>3.51</v>
      </c>
      <c r="F5" s="139">
        <v>3.9</v>
      </c>
      <c r="G5" s="139">
        <v>3.15</v>
      </c>
      <c r="H5" s="139">
        <v>3.5</v>
      </c>
      <c r="I5" s="139">
        <v>20.6</v>
      </c>
      <c r="J5" s="124">
        <v>22.9</v>
      </c>
      <c r="K5" s="139">
        <v>121.5</v>
      </c>
      <c r="L5" s="10">
        <v>135</v>
      </c>
      <c r="M5" s="52" t="s">
        <v>70</v>
      </c>
    </row>
    <row r="6" spans="1:13" ht="16.5" customHeight="1">
      <c r="A6" s="359"/>
      <c r="B6" s="113" t="s">
        <v>127</v>
      </c>
      <c r="C6" s="6">
        <v>35</v>
      </c>
      <c r="D6" s="139">
        <v>40</v>
      </c>
      <c r="E6" s="139">
        <v>2.6</v>
      </c>
      <c r="F6" s="94">
        <v>3.25</v>
      </c>
      <c r="G6" s="139">
        <v>5.13</v>
      </c>
      <c r="H6" s="139">
        <v>6.42</v>
      </c>
      <c r="I6" s="139">
        <v>15.7</v>
      </c>
      <c r="J6" s="124">
        <v>19.600000000000001</v>
      </c>
      <c r="K6" s="139">
        <v>120.7</v>
      </c>
      <c r="L6" s="94">
        <v>150.80000000000001</v>
      </c>
      <c r="M6" s="136" t="s">
        <v>63</v>
      </c>
    </row>
    <row r="7" spans="1:13" ht="15.75" customHeight="1" thickBot="1">
      <c r="A7" s="359"/>
      <c r="B7" s="126" t="s">
        <v>51</v>
      </c>
      <c r="C7" s="6">
        <v>5</v>
      </c>
      <c r="D7" s="94">
        <v>10</v>
      </c>
      <c r="E7" s="139"/>
      <c r="F7" s="310"/>
      <c r="G7" s="139"/>
      <c r="H7" s="310"/>
      <c r="I7" s="139"/>
      <c r="J7" s="310"/>
      <c r="K7" s="139"/>
      <c r="L7" s="310"/>
      <c r="M7" s="374"/>
    </row>
    <row r="8" spans="1:13" ht="15.75" hidden="1" customHeight="1" thickBot="1">
      <c r="A8" s="359"/>
      <c r="B8" s="127"/>
      <c r="C8" s="129"/>
      <c r="D8" s="15">
        <v>10</v>
      </c>
      <c r="E8" s="123"/>
      <c r="F8" s="318"/>
      <c r="G8" s="123"/>
      <c r="H8" s="318"/>
      <c r="I8" s="123"/>
      <c r="J8" s="318"/>
      <c r="K8" s="123"/>
      <c r="L8" s="375"/>
      <c r="M8" s="300"/>
    </row>
    <row r="9" spans="1:13" ht="15.75" thickBot="1">
      <c r="A9" s="360"/>
      <c r="B9" s="21" t="s">
        <v>13</v>
      </c>
      <c r="C9" s="35">
        <f>C4+C5+C6+C7</f>
        <v>400</v>
      </c>
      <c r="D9" s="23">
        <f>D4+D5+D6+D7</f>
        <v>450</v>
      </c>
      <c r="E9" s="20">
        <f t="shared" ref="E9:L9" si="0">E4+E5+E6</f>
        <v>11.959999999999999</v>
      </c>
      <c r="F9" s="20">
        <f t="shared" si="0"/>
        <v>13.65</v>
      </c>
      <c r="G9" s="20">
        <f t="shared" si="0"/>
        <v>13.68</v>
      </c>
      <c r="H9" s="20">
        <f t="shared" si="0"/>
        <v>15.92</v>
      </c>
      <c r="I9" s="20">
        <f t="shared" si="0"/>
        <v>64.400000000000006</v>
      </c>
      <c r="J9" s="20">
        <f t="shared" si="0"/>
        <v>73.699999999999989</v>
      </c>
      <c r="K9" s="20">
        <f t="shared" si="0"/>
        <v>427.59999999999997</v>
      </c>
      <c r="L9" s="20">
        <f t="shared" si="0"/>
        <v>491.8</v>
      </c>
      <c r="M9" s="39"/>
    </row>
    <row r="10" spans="1:13" ht="1.5" hidden="1" customHeight="1" thickBot="1">
      <c r="A10" s="321" t="s">
        <v>18</v>
      </c>
      <c r="B10" s="326" t="s">
        <v>78</v>
      </c>
      <c r="C10" s="328">
        <v>100</v>
      </c>
      <c r="D10" s="306">
        <v>100</v>
      </c>
      <c r="E10" s="306">
        <v>0.4</v>
      </c>
      <c r="F10" s="306">
        <v>0.4</v>
      </c>
      <c r="G10" s="306">
        <v>0.4</v>
      </c>
      <c r="H10" s="306">
        <v>0.4</v>
      </c>
      <c r="I10" s="296">
        <v>9.8000000000000007</v>
      </c>
      <c r="J10" s="296">
        <v>9.8000000000000007</v>
      </c>
      <c r="K10" s="296">
        <v>42.7</v>
      </c>
      <c r="L10" s="296">
        <v>42.7</v>
      </c>
      <c r="M10" s="305"/>
    </row>
    <row r="11" spans="1:13" ht="24" customHeight="1" thickBot="1">
      <c r="A11" s="325"/>
      <c r="B11" s="362"/>
      <c r="C11" s="329"/>
      <c r="D11" s="307"/>
      <c r="E11" s="307"/>
      <c r="F11" s="307"/>
      <c r="G11" s="307"/>
      <c r="H11" s="307"/>
      <c r="I11" s="289">
        <v>12.73</v>
      </c>
      <c r="J11" s="289">
        <v>12.73</v>
      </c>
      <c r="K11" s="289">
        <v>42.68</v>
      </c>
      <c r="L11" s="289">
        <v>42.68</v>
      </c>
      <c r="M11" s="305"/>
    </row>
    <row r="12" spans="1:13" ht="23.25" customHeight="1" thickBot="1">
      <c r="A12" s="358"/>
      <c r="B12" s="41" t="s">
        <v>13</v>
      </c>
      <c r="C12" s="35">
        <v>60</v>
      </c>
      <c r="D12" s="35">
        <v>60</v>
      </c>
      <c r="E12" s="35">
        <f>SUM(E10)</f>
        <v>0.4</v>
      </c>
      <c r="F12" s="35">
        <f>SUM(F10)</f>
        <v>0.4</v>
      </c>
      <c r="G12" s="20">
        <v>0.24</v>
      </c>
      <c r="H12" s="35">
        <f>SUM(H10)</f>
        <v>0.4</v>
      </c>
      <c r="I12" s="35">
        <v>7.64</v>
      </c>
      <c r="J12" s="35">
        <v>7.64</v>
      </c>
      <c r="K12" s="35">
        <v>25.61</v>
      </c>
      <c r="L12" s="20">
        <v>25.61</v>
      </c>
      <c r="M12" s="37"/>
    </row>
    <row r="13" spans="1:13" ht="33.75" customHeight="1">
      <c r="A13" s="301" t="s">
        <v>40</v>
      </c>
      <c r="B13" s="112" t="s">
        <v>193</v>
      </c>
      <c r="C13" s="239">
        <v>30</v>
      </c>
      <c r="D13" s="261">
        <v>50</v>
      </c>
      <c r="E13" s="264">
        <v>0.4</v>
      </c>
      <c r="F13" s="265">
        <v>0.67</v>
      </c>
      <c r="G13" s="264">
        <v>2.5</v>
      </c>
      <c r="H13" s="261">
        <v>4.17</v>
      </c>
      <c r="I13" s="264">
        <v>2.0499999999999998</v>
      </c>
      <c r="J13" s="264">
        <v>3.42</v>
      </c>
      <c r="K13" s="264">
        <v>32</v>
      </c>
      <c r="L13" s="264">
        <v>53.3</v>
      </c>
      <c r="M13" s="271" t="s">
        <v>144</v>
      </c>
    </row>
    <row r="14" spans="1:13" ht="18" customHeight="1">
      <c r="A14" s="323"/>
      <c r="B14" s="262" t="s">
        <v>107</v>
      </c>
      <c r="C14" s="6">
        <v>150</v>
      </c>
      <c r="D14" s="179">
        <v>180</v>
      </c>
      <c r="E14" s="179">
        <v>3.9</v>
      </c>
      <c r="F14" s="179">
        <v>4.5</v>
      </c>
      <c r="G14" s="179">
        <v>1.35</v>
      </c>
      <c r="H14" s="10">
        <v>1.62</v>
      </c>
      <c r="I14" s="179">
        <v>10.8</v>
      </c>
      <c r="J14" s="179">
        <v>12.96</v>
      </c>
      <c r="K14" s="179">
        <v>72</v>
      </c>
      <c r="L14" s="10">
        <v>86.4</v>
      </c>
      <c r="M14" s="56" t="s">
        <v>131</v>
      </c>
    </row>
    <row r="15" spans="1:13" ht="18" customHeight="1">
      <c r="A15" s="323"/>
      <c r="B15" s="262" t="s">
        <v>22</v>
      </c>
      <c r="C15" s="6">
        <v>110</v>
      </c>
      <c r="D15" s="206">
        <v>130</v>
      </c>
      <c r="E15" s="207">
        <v>3.88</v>
      </c>
      <c r="F15" s="10">
        <v>4.59</v>
      </c>
      <c r="G15" s="207">
        <v>2.79</v>
      </c>
      <c r="H15" s="94">
        <v>3.29</v>
      </c>
      <c r="I15" s="207">
        <v>24.12</v>
      </c>
      <c r="J15" s="94">
        <v>28.08</v>
      </c>
      <c r="K15" s="207">
        <v>137.86000000000001</v>
      </c>
      <c r="L15" s="206">
        <v>162.93</v>
      </c>
      <c r="M15" s="56" t="s">
        <v>98</v>
      </c>
    </row>
    <row r="16" spans="1:13" ht="17.25" customHeight="1">
      <c r="A16" s="323"/>
      <c r="B16" s="262" t="s">
        <v>172</v>
      </c>
      <c r="C16" s="6">
        <v>50</v>
      </c>
      <c r="D16" s="10">
        <v>70</v>
      </c>
      <c r="E16" s="139">
        <v>6.1</v>
      </c>
      <c r="F16" s="139">
        <v>8.5399999999999991</v>
      </c>
      <c r="G16" s="139">
        <v>6.55</v>
      </c>
      <c r="H16" s="179">
        <v>9.17</v>
      </c>
      <c r="I16" s="139">
        <v>1.05</v>
      </c>
      <c r="J16" s="139">
        <v>1.47</v>
      </c>
      <c r="K16" s="139">
        <v>87.5</v>
      </c>
      <c r="L16" s="139">
        <v>122.5</v>
      </c>
      <c r="M16" s="50" t="s">
        <v>173</v>
      </c>
    </row>
    <row r="17" spans="1:14" ht="17.25" hidden="1" customHeight="1">
      <c r="A17" s="323"/>
      <c r="B17" s="262" t="s">
        <v>54</v>
      </c>
      <c r="C17" s="175">
        <v>30</v>
      </c>
      <c r="D17" s="174">
        <v>50</v>
      </c>
      <c r="E17" s="174">
        <v>0.7</v>
      </c>
      <c r="F17" s="174">
        <v>1.1000000000000001</v>
      </c>
      <c r="G17" s="174">
        <v>0.9</v>
      </c>
      <c r="H17" s="179">
        <v>1.5</v>
      </c>
      <c r="I17" s="174">
        <v>2.2999999999999998</v>
      </c>
      <c r="J17" s="174">
        <v>3.8</v>
      </c>
      <c r="K17" s="174">
        <v>19.5</v>
      </c>
      <c r="L17" s="174">
        <v>33</v>
      </c>
      <c r="M17" s="177" t="s">
        <v>85</v>
      </c>
    </row>
    <row r="18" spans="1:14" ht="30" customHeight="1">
      <c r="A18" s="323"/>
      <c r="B18" s="262" t="s">
        <v>145</v>
      </c>
      <c r="C18" s="6">
        <v>150</v>
      </c>
      <c r="D18" s="206">
        <v>180</v>
      </c>
      <c r="E18" s="207">
        <v>0.1</v>
      </c>
      <c r="F18" s="207">
        <v>0.2</v>
      </c>
      <c r="G18" s="207">
        <v>0</v>
      </c>
      <c r="H18" s="10">
        <v>0</v>
      </c>
      <c r="I18" s="207">
        <v>17.899999999999999</v>
      </c>
      <c r="J18" s="207">
        <v>18</v>
      </c>
      <c r="K18" s="207">
        <v>68</v>
      </c>
      <c r="L18" s="207">
        <v>72</v>
      </c>
      <c r="M18" s="49" t="s">
        <v>146</v>
      </c>
    </row>
    <row r="19" spans="1:14" ht="16.5" customHeight="1" thickBot="1">
      <c r="A19" s="323"/>
      <c r="B19" s="262" t="s">
        <v>14</v>
      </c>
      <c r="C19" s="129">
        <v>30</v>
      </c>
      <c r="D19" s="94">
        <v>37</v>
      </c>
      <c r="E19" s="124">
        <v>2.0099999999999998</v>
      </c>
      <c r="F19" s="124">
        <v>2.48</v>
      </c>
      <c r="G19" s="124">
        <v>0.24</v>
      </c>
      <c r="H19" s="95">
        <v>0.3</v>
      </c>
      <c r="I19" s="124">
        <v>14.19</v>
      </c>
      <c r="J19" s="94">
        <v>17.5</v>
      </c>
      <c r="K19" s="124">
        <v>67</v>
      </c>
      <c r="L19" s="124">
        <v>82.6</v>
      </c>
      <c r="M19" s="132"/>
    </row>
    <row r="20" spans="1:14" ht="18.75" customHeight="1" thickBot="1">
      <c r="A20" s="324"/>
      <c r="B20" s="72" t="s">
        <v>13</v>
      </c>
      <c r="C20" s="35">
        <f t="shared" ref="C20:L20" si="1">C13+C14+C15+C16+C18+C19</f>
        <v>520</v>
      </c>
      <c r="D20" s="35">
        <f t="shared" si="1"/>
        <v>647</v>
      </c>
      <c r="E20" s="20">
        <f t="shared" si="1"/>
        <v>16.39</v>
      </c>
      <c r="F20" s="35">
        <f t="shared" si="1"/>
        <v>20.979999999999997</v>
      </c>
      <c r="G20" s="35">
        <f t="shared" si="1"/>
        <v>13.430000000000001</v>
      </c>
      <c r="H20" s="35">
        <f t="shared" si="1"/>
        <v>18.55</v>
      </c>
      <c r="I20" s="20">
        <f t="shared" si="1"/>
        <v>70.11</v>
      </c>
      <c r="J20" s="35">
        <f t="shared" si="1"/>
        <v>81.430000000000007</v>
      </c>
      <c r="K20" s="35">
        <f t="shared" si="1"/>
        <v>464.36</v>
      </c>
      <c r="L20" s="20">
        <f t="shared" si="1"/>
        <v>579.73</v>
      </c>
      <c r="M20" s="37"/>
    </row>
    <row r="21" spans="1:14" ht="33" customHeight="1">
      <c r="A21" s="301" t="s">
        <v>19</v>
      </c>
      <c r="B21" s="225" t="s">
        <v>213</v>
      </c>
      <c r="C21" s="203">
        <v>130</v>
      </c>
      <c r="D21" s="200">
        <v>150</v>
      </c>
      <c r="E21" s="200">
        <v>8.2799999999999994</v>
      </c>
      <c r="F21" s="208">
        <v>9.56</v>
      </c>
      <c r="G21" s="200">
        <v>6.33</v>
      </c>
      <c r="H21" s="208">
        <v>7.31</v>
      </c>
      <c r="I21" s="200">
        <v>10.56</v>
      </c>
      <c r="J21" s="200">
        <v>12.18</v>
      </c>
      <c r="K21" s="200">
        <v>133.25</v>
      </c>
      <c r="L21" s="208">
        <v>153.75</v>
      </c>
      <c r="M21" s="52" t="s">
        <v>209</v>
      </c>
    </row>
    <row r="22" spans="1:14" ht="18.75" customHeight="1">
      <c r="A22" s="323"/>
      <c r="B22" s="240" t="s">
        <v>79</v>
      </c>
      <c r="C22" s="198">
        <v>15</v>
      </c>
      <c r="D22" s="194">
        <v>20</v>
      </c>
      <c r="E22" s="195">
        <v>1.41</v>
      </c>
      <c r="F22" s="94">
        <v>1.88</v>
      </c>
      <c r="G22" s="195">
        <v>0.41</v>
      </c>
      <c r="H22" s="94">
        <v>0.54</v>
      </c>
      <c r="I22" s="195">
        <v>7.6</v>
      </c>
      <c r="J22" s="195">
        <v>10.14</v>
      </c>
      <c r="K22" s="195">
        <v>39.200000000000003</v>
      </c>
      <c r="L22" s="195">
        <v>52.2</v>
      </c>
      <c r="M22" s="61"/>
      <c r="N22" s="8"/>
    </row>
    <row r="23" spans="1:14" ht="21" customHeight="1">
      <c r="A23" s="323"/>
      <c r="B23" s="240" t="s">
        <v>171</v>
      </c>
      <c r="C23" s="95">
        <v>150</v>
      </c>
      <c r="D23" s="233">
        <v>180</v>
      </c>
      <c r="E23" s="233">
        <v>0.15</v>
      </c>
      <c r="F23" s="32">
        <v>0.18</v>
      </c>
      <c r="G23" s="233">
        <v>0</v>
      </c>
      <c r="H23" s="233">
        <v>0</v>
      </c>
      <c r="I23" s="233">
        <v>15</v>
      </c>
      <c r="J23" s="94">
        <v>18</v>
      </c>
      <c r="K23" s="233">
        <v>43.5</v>
      </c>
      <c r="L23" s="32">
        <v>52.2</v>
      </c>
      <c r="M23" s="238" t="s">
        <v>120</v>
      </c>
      <c r="N23" s="7"/>
    </row>
    <row r="24" spans="1:14" ht="16.5" customHeight="1" thickBot="1">
      <c r="A24" s="323"/>
      <c r="B24" s="240"/>
      <c r="C24" s="6"/>
      <c r="D24" s="233"/>
      <c r="E24" s="241"/>
      <c r="F24" s="241"/>
      <c r="G24" s="241"/>
      <c r="H24" s="94"/>
      <c r="I24" s="241"/>
      <c r="J24" s="241"/>
      <c r="K24" s="241"/>
      <c r="L24" s="241"/>
      <c r="M24" s="50"/>
      <c r="N24" s="7"/>
    </row>
    <row r="25" spans="1:14" ht="16.5" thickBot="1">
      <c r="A25" s="358"/>
      <c r="B25" s="88" t="s">
        <v>13</v>
      </c>
      <c r="C25" s="35">
        <f>C21+C22+C23+C24</f>
        <v>295</v>
      </c>
      <c r="D25" s="35">
        <f>D21+D22+D23+D24</f>
        <v>350</v>
      </c>
      <c r="E25" s="20">
        <f>E21+E22+E23+E24</f>
        <v>9.84</v>
      </c>
      <c r="F25" s="35">
        <v>9.98</v>
      </c>
      <c r="G25" s="20">
        <f t="shared" ref="G25:L25" si="2">G21+G22+G23+G24</f>
        <v>6.74</v>
      </c>
      <c r="H25" s="35">
        <f t="shared" si="2"/>
        <v>7.85</v>
      </c>
      <c r="I25" s="20">
        <f t="shared" si="2"/>
        <v>33.159999999999997</v>
      </c>
      <c r="J25" s="35">
        <f t="shared" si="2"/>
        <v>40.32</v>
      </c>
      <c r="K25" s="20">
        <f t="shared" si="2"/>
        <v>215.95</v>
      </c>
      <c r="L25" s="35">
        <f t="shared" si="2"/>
        <v>258.14999999999998</v>
      </c>
      <c r="M25" s="47"/>
    </row>
    <row r="26" spans="1:14" ht="16.5" thickBot="1">
      <c r="A26" s="316" t="s">
        <v>15</v>
      </c>
      <c r="B26" s="361"/>
      <c r="C26" s="12">
        <f t="shared" ref="C26:K26" si="3">C9+C12+C20+C25</f>
        <v>1275</v>
      </c>
      <c r="D26" s="12">
        <f t="shared" si="3"/>
        <v>1507</v>
      </c>
      <c r="E26" s="12">
        <f t="shared" si="3"/>
        <v>38.590000000000003</v>
      </c>
      <c r="F26" s="12">
        <f t="shared" si="3"/>
        <v>45.010000000000005</v>
      </c>
      <c r="G26" s="12">
        <f t="shared" si="3"/>
        <v>34.090000000000003</v>
      </c>
      <c r="H26" s="12">
        <f t="shared" si="3"/>
        <v>42.720000000000006</v>
      </c>
      <c r="I26" s="12">
        <f t="shared" si="3"/>
        <v>175.31</v>
      </c>
      <c r="J26" s="12">
        <f t="shared" si="3"/>
        <v>203.08999999999997</v>
      </c>
      <c r="K26" s="12">
        <f t="shared" si="3"/>
        <v>1133.52</v>
      </c>
      <c r="L26" s="12">
        <f t="shared" ref="L26" si="4">L9+L12+L20+L25</f>
        <v>1355.29</v>
      </c>
      <c r="M26" s="16"/>
    </row>
  </sheetData>
  <mergeCells count="28">
    <mergeCell ref="A1:A3"/>
    <mergeCell ref="B1:B3"/>
    <mergeCell ref="C1:D1"/>
    <mergeCell ref="E1:J1"/>
    <mergeCell ref="K1:L1"/>
    <mergeCell ref="J7:J8"/>
    <mergeCell ref="M1:M3"/>
    <mergeCell ref="C2:C3"/>
    <mergeCell ref="D2:D3"/>
    <mergeCell ref="K2:K3"/>
    <mergeCell ref="L2:L3"/>
    <mergeCell ref="M7:M8"/>
    <mergeCell ref="L7:L8"/>
    <mergeCell ref="F7:F8"/>
    <mergeCell ref="A4:A9"/>
    <mergeCell ref="A21:A25"/>
    <mergeCell ref="A26:B26"/>
    <mergeCell ref="B10:B11"/>
    <mergeCell ref="H7:H8"/>
    <mergeCell ref="M10:M11"/>
    <mergeCell ref="A10:A12"/>
    <mergeCell ref="A13:A20"/>
    <mergeCell ref="H10:H11"/>
    <mergeCell ref="C10:C11"/>
    <mergeCell ref="D10:D11"/>
    <mergeCell ref="E10:E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colBreaks count="1" manualBreakCount="1">
    <brk id="13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topLeftCell="A2" zoomScaleSheetLayoutView="100" workbookViewId="0">
      <selection activeCell="M11" sqref="M11:M12"/>
    </sheetView>
  </sheetViews>
  <sheetFormatPr defaultRowHeight="15"/>
  <cols>
    <col min="1" max="1" width="12.7109375" customWidth="1"/>
    <col min="2" max="2" width="24.5703125" customWidth="1"/>
    <col min="3" max="3" width="7.140625" customWidth="1"/>
    <col min="4" max="4" width="7.28515625" customWidth="1"/>
    <col min="7" max="7" width="8.140625" customWidth="1"/>
    <col min="8" max="8" width="7.42578125" customWidth="1"/>
    <col min="9" max="9" width="8.5703125" customWidth="1"/>
    <col min="10" max="10" width="9.5703125" customWidth="1"/>
    <col min="13" max="13" width="12.140625" customWidth="1"/>
  </cols>
  <sheetData>
    <row r="1" spans="1:14" ht="31.5" customHeight="1" thickBot="1">
      <c r="A1" s="376" t="s">
        <v>0</v>
      </c>
      <c r="B1" s="376" t="s">
        <v>1</v>
      </c>
      <c r="C1" s="382" t="s">
        <v>2</v>
      </c>
      <c r="D1" s="383"/>
      <c r="E1" s="382" t="s">
        <v>3</v>
      </c>
      <c r="F1" s="391"/>
      <c r="G1" s="391"/>
      <c r="H1" s="391"/>
      <c r="I1" s="391"/>
      <c r="J1" s="383"/>
      <c r="K1" s="382" t="s">
        <v>4</v>
      </c>
      <c r="L1" s="383"/>
      <c r="M1" s="376" t="s">
        <v>5</v>
      </c>
    </row>
    <row r="2" spans="1:14" ht="24.75" customHeight="1" thickBot="1">
      <c r="A2" s="377"/>
      <c r="B2" s="377"/>
      <c r="C2" s="396" t="s">
        <v>6</v>
      </c>
      <c r="D2" s="396" t="s">
        <v>7</v>
      </c>
      <c r="E2" s="70" t="s">
        <v>8</v>
      </c>
      <c r="F2" s="71" t="s">
        <v>8</v>
      </c>
      <c r="G2" s="71" t="s">
        <v>9</v>
      </c>
      <c r="H2" s="71" t="s">
        <v>9</v>
      </c>
      <c r="I2" s="71" t="s">
        <v>10</v>
      </c>
      <c r="J2" s="71" t="s">
        <v>10</v>
      </c>
      <c r="K2" s="396" t="s">
        <v>11</v>
      </c>
      <c r="L2" s="396" t="s">
        <v>7</v>
      </c>
      <c r="M2" s="377"/>
    </row>
    <row r="3" spans="1:14" ht="15.75" thickBot="1">
      <c r="A3" s="378"/>
      <c r="B3" s="378"/>
      <c r="C3" s="397"/>
      <c r="D3" s="397"/>
      <c r="E3" s="68" t="s">
        <v>6</v>
      </c>
      <c r="F3" s="68" t="s">
        <v>7</v>
      </c>
      <c r="G3" s="68" t="s">
        <v>6</v>
      </c>
      <c r="H3" s="68" t="s">
        <v>7</v>
      </c>
      <c r="I3" s="68" t="s">
        <v>6</v>
      </c>
      <c r="J3" s="68" t="s">
        <v>7</v>
      </c>
      <c r="K3" s="397"/>
      <c r="L3" s="397"/>
      <c r="M3" s="378"/>
    </row>
    <row r="4" spans="1:14" ht="31.5" customHeight="1">
      <c r="A4" s="301" t="s">
        <v>106</v>
      </c>
      <c r="B4" s="128" t="s">
        <v>129</v>
      </c>
      <c r="C4" s="200">
        <v>180</v>
      </c>
      <c r="D4" s="194">
        <v>200</v>
      </c>
      <c r="E4" s="130">
        <v>5.58</v>
      </c>
      <c r="F4" s="130">
        <v>6.5</v>
      </c>
      <c r="G4" s="130">
        <v>5.4</v>
      </c>
      <c r="H4" s="140">
        <v>6</v>
      </c>
      <c r="I4" s="130">
        <v>28.1</v>
      </c>
      <c r="J4" s="131">
        <v>31.2</v>
      </c>
      <c r="K4" s="130">
        <v>185.4</v>
      </c>
      <c r="L4" s="121">
        <v>206</v>
      </c>
      <c r="M4" s="54" t="s">
        <v>130</v>
      </c>
    </row>
    <row r="5" spans="1:14" ht="18" customHeight="1">
      <c r="A5" s="303"/>
      <c r="B5" s="113" t="s">
        <v>12</v>
      </c>
      <c r="C5" s="95">
        <v>180</v>
      </c>
      <c r="D5" s="195">
        <v>200</v>
      </c>
      <c r="E5" s="139">
        <v>1.26</v>
      </c>
      <c r="F5" s="139">
        <v>1.4</v>
      </c>
      <c r="G5" s="139">
        <v>1.26</v>
      </c>
      <c r="H5" s="139">
        <v>1.4</v>
      </c>
      <c r="I5" s="139">
        <v>10.08</v>
      </c>
      <c r="J5" s="94">
        <v>11.2</v>
      </c>
      <c r="K5" s="139">
        <v>54.9</v>
      </c>
      <c r="L5" s="139">
        <v>61</v>
      </c>
      <c r="M5" s="55" t="s">
        <v>66</v>
      </c>
      <c r="N5" s="7"/>
    </row>
    <row r="6" spans="1:14" ht="15" customHeight="1">
      <c r="A6" s="303"/>
      <c r="B6" s="319" t="s">
        <v>133</v>
      </c>
      <c r="C6" s="6">
        <v>35</v>
      </c>
      <c r="D6" s="94">
        <v>45</v>
      </c>
      <c r="E6" s="310">
        <v>5.27</v>
      </c>
      <c r="F6" s="310">
        <v>6.74</v>
      </c>
      <c r="G6" s="310">
        <v>3.12</v>
      </c>
      <c r="H6" s="310">
        <v>3.99</v>
      </c>
      <c r="I6" s="310">
        <v>15.05</v>
      </c>
      <c r="J6" s="310">
        <v>19.25</v>
      </c>
      <c r="K6" s="310">
        <v>111.8</v>
      </c>
      <c r="L6" s="310">
        <v>143</v>
      </c>
      <c r="M6" s="398" t="s">
        <v>180</v>
      </c>
      <c r="N6" s="7"/>
    </row>
    <row r="7" spans="1:14" ht="11.25" hidden="1" customHeight="1">
      <c r="A7" s="303"/>
      <c r="B7" s="390"/>
      <c r="C7" s="6">
        <v>5</v>
      </c>
      <c r="D7" s="94">
        <v>5</v>
      </c>
      <c r="E7" s="375"/>
      <c r="F7" s="375"/>
      <c r="G7" s="375"/>
      <c r="H7" s="375"/>
      <c r="I7" s="375"/>
      <c r="J7" s="375"/>
      <c r="K7" s="375"/>
      <c r="L7" s="375"/>
      <c r="M7" s="399"/>
      <c r="N7" s="7"/>
    </row>
    <row r="8" spans="1:14" ht="21" customHeight="1">
      <c r="A8" s="303"/>
      <c r="B8" s="390"/>
      <c r="C8" s="95">
        <v>8</v>
      </c>
      <c r="D8" s="94">
        <v>10</v>
      </c>
      <c r="E8" s="375"/>
      <c r="F8" s="375"/>
      <c r="G8" s="375"/>
      <c r="H8" s="375"/>
      <c r="I8" s="375"/>
      <c r="J8" s="375"/>
      <c r="K8" s="375"/>
      <c r="L8" s="375"/>
      <c r="M8" s="399"/>
      <c r="N8" s="7"/>
    </row>
    <row r="9" spans="1:14" ht="1.5" customHeight="1" thickBot="1">
      <c r="A9" s="303"/>
      <c r="B9" s="126" t="s">
        <v>53</v>
      </c>
      <c r="C9" s="95">
        <v>40</v>
      </c>
      <c r="D9" s="124">
        <v>40</v>
      </c>
      <c r="E9" s="124">
        <v>5.0999999999999996</v>
      </c>
      <c r="F9" s="124">
        <v>5.0999999999999996</v>
      </c>
      <c r="G9" s="124">
        <v>4.5999999999999996</v>
      </c>
      <c r="H9" s="124">
        <v>4.5999999999999996</v>
      </c>
      <c r="I9" s="124">
        <v>0.3</v>
      </c>
      <c r="J9" s="124">
        <v>0.3</v>
      </c>
      <c r="K9" s="124">
        <v>63</v>
      </c>
      <c r="L9" s="124">
        <v>63</v>
      </c>
      <c r="M9" s="142" t="s">
        <v>84</v>
      </c>
      <c r="N9" s="8"/>
    </row>
    <row r="10" spans="1:14" ht="15.75" customHeight="1" thickBot="1">
      <c r="A10" s="304"/>
      <c r="B10" s="21" t="s">
        <v>13</v>
      </c>
      <c r="C10" s="107">
        <v>403</v>
      </c>
      <c r="D10" s="107">
        <v>455</v>
      </c>
      <c r="E10" s="101">
        <f t="shared" ref="E10:L10" si="0">E4+E5+E6</f>
        <v>12.11</v>
      </c>
      <c r="F10" s="107">
        <f t="shared" si="0"/>
        <v>14.64</v>
      </c>
      <c r="G10" s="107">
        <f t="shared" si="0"/>
        <v>9.7800000000000011</v>
      </c>
      <c r="H10" s="107">
        <f t="shared" si="0"/>
        <v>11.39</v>
      </c>
      <c r="I10" s="101">
        <f t="shared" si="0"/>
        <v>53.230000000000004</v>
      </c>
      <c r="J10" s="107">
        <f t="shared" si="0"/>
        <v>61.65</v>
      </c>
      <c r="K10" s="101">
        <f t="shared" si="0"/>
        <v>352.1</v>
      </c>
      <c r="L10" s="101">
        <f t="shared" si="0"/>
        <v>410</v>
      </c>
      <c r="M10" s="44"/>
    </row>
    <row r="11" spans="1:14" ht="19.5" customHeight="1" thickBot="1">
      <c r="A11" s="394" t="s">
        <v>18</v>
      </c>
      <c r="B11" s="392" t="s">
        <v>78</v>
      </c>
      <c r="C11" s="328">
        <v>100</v>
      </c>
      <c r="D11" s="306">
        <v>100</v>
      </c>
      <c r="E11" s="306">
        <v>0.4</v>
      </c>
      <c r="F11" s="306">
        <v>0.4</v>
      </c>
      <c r="G11" s="306">
        <v>0.4</v>
      </c>
      <c r="H11" s="306">
        <v>0.4</v>
      </c>
      <c r="I11" s="289">
        <v>12.73</v>
      </c>
      <c r="J11" s="289">
        <v>12.73</v>
      </c>
      <c r="K11" s="289">
        <v>42.68</v>
      </c>
      <c r="L11" s="289">
        <v>42.68</v>
      </c>
      <c r="M11" s="305"/>
    </row>
    <row r="12" spans="1:14" ht="12" hidden="1" customHeight="1" thickBot="1">
      <c r="A12" s="325"/>
      <c r="B12" s="393"/>
      <c r="C12" s="329"/>
      <c r="D12" s="307"/>
      <c r="E12" s="307"/>
      <c r="F12" s="307"/>
      <c r="G12" s="307"/>
      <c r="H12" s="307"/>
      <c r="I12" s="289">
        <v>7.64</v>
      </c>
      <c r="J12" s="289">
        <v>7.64</v>
      </c>
      <c r="K12" s="289">
        <v>42.68</v>
      </c>
      <c r="L12" s="289">
        <v>42.68</v>
      </c>
      <c r="M12" s="305"/>
    </row>
    <row r="13" spans="1:14" ht="18.75" customHeight="1" thickBot="1">
      <c r="A13" s="395"/>
      <c r="B13" s="214" t="s">
        <v>13</v>
      </c>
      <c r="C13" s="215">
        <v>60</v>
      </c>
      <c r="D13" s="42">
        <v>60</v>
      </c>
      <c r="E13" s="42">
        <v>0.24</v>
      </c>
      <c r="F13" s="42">
        <v>0.24</v>
      </c>
      <c r="G13" s="42">
        <v>0.24</v>
      </c>
      <c r="H13" s="42">
        <v>0.24</v>
      </c>
      <c r="I13" s="42">
        <v>7.64</v>
      </c>
      <c r="J13" s="42">
        <v>7.64</v>
      </c>
      <c r="K13" s="42">
        <v>25.61</v>
      </c>
      <c r="L13" s="43">
        <v>25.61</v>
      </c>
      <c r="M13" s="44"/>
    </row>
    <row r="14" spans="1:14" ht="39.75" customHeight="1">
      <c r="A14" s="301" t="s">
        <v>39</v>
      </c>
      <c r="B14" s="192" t="s">
        <v>153</v>
      </c>
      <c r="C14" s="5">
        <v>30</v>
      </c>
      <c r="D14" s="131">
        <v>50</v>
      </c>
      <c r="E14" s="130">
        <v>0.9</v>
      </c>
      <c r="F14" s="140">
        <v>1.5</v>
      </c>
      <c r="G14" s="130">
        <v>3.35</v>
      </c>
      <c r="H14" s="200">
        <v>5.58</v>
      </c>
      <c r="I14" s="130">
        <v>3.05</v>
      </c>
      <c r="J14" s="131">
        <v>5.08</v>
      </c>
      <c r="K14" s="130">
        <v>46</v>
      </c>
      <c r="L14" s="130">
        <v>76.7</v>
      </c>
      <c r="M14" s="253" t="s">
        <v>181</v>
      </c>
    </row>
    <row r="15" spans="1:14" ht="21.75" customHeight="1">
      <c r="A15" s="323"/>
      <c r="B15" s="173" t="s">
        <v>65</v>
      </c>
      <c r="C15" s="6">
        <v>150</v>
      </c>
      <c r="D15" s="179">
        <v>180</v>
      </c>
      <c r="E15" s="179">
        <v>1.05</v>
      </c>
      <c r="F15" s="169">
        <v>1.26</v>
      </c>
      <c r="G15" s="179">
        <v>1.95</v>
      </c>
      <c r="H15" s="179">
        <v>2.34</v>
      </c>
      <c r="I15" s="179">
        <v>7.05</v>
      </c>
      <c r="J15" s="179">
        <v>8.4600000000000009</v>
      </c>
      <c r="K15" s="179">
        <v>51</v>
      </c>
      <c r="L15" s="179">
        <v>61.2</v>
      </c>
      <c r="M15" s="56" t="s">
        <v>71</v>
      </c>
    </row>
    <row r="16" spans="1:14" ht="19.5" customHeight="1">
      <c r="A16" s="323"/>
      <c r="B16" s="137" t="s">
        <v>27</v>
      </c>
      <c r="C16" s="6">
        <v>110</v>
      </c>
      <c r="D16" s="139">
        <v>130</v>
      </c>
      <c r="E16" s="139">
        <v>2.64</v>
      </c>
      <c r="F16" s="139">
        <v>3.1</v>
      </c>
      <c r="G16" s="139">
        <v>3.74</v>
      </c>
      <c r="H16" s="10">
        <v>5.9</v>
      </c>
      <c r="I16" s="139">
        <v>11.88</v>
      </c>
      <c r="J16" s="139">
        <v>14</v>
      </c>
      <c r="K16" s="139">
        <v>102.3</v>
      </c>
      <c r="L16" s="10">
        <v>121.2</v>
      </c>
      <c r="M16" s="49" t="s">
        <v>76</v>
      </c>
    </row>
    <row r="17" spans="1:13" ht="27.75" customHeight="1">
      <c r="A17" s="323"/>
      <c r="B17" s="113" t="s">
        <v>58</v>
      </c>
      <c r="C17" s="6">
        <v>60</v>
      </c>
      <c r="D17" s="139">
        <v>80</v>
      </c>
      <c r="E17" s="139">
        <v>9.08</v>
      </c>
      <c r="F17" s="139">
        <v>12.1</v>
      </c>
      <c r="G17" s="139">
        <v>9.6</v>
      </c>
      <c r="H17" s="10">
        <v>12.8</v>
      </c>
      <c r="I17" s="139">
        <v>4.5</v>
      </c>
      <c r="J17" s="139">
        <v>6</v>
      </c>
      <c r="K17" s="139">
        <v>141</v>
      </c>
      <c r="L17" s="10">
        <v>188</v>
      </c>
      <c r="M17" s="52" t="s">
        <v>64</v>
      </c>
    </row>
    <row r="18" spans="1:13" ht="21.75" customHeight="1">
      <c r="A18" s="323"/>
      <c r="B18" s="199" t="s">
        <v>77</v>
      </c>
      <c r="C18" s="6">
        <v>150</v>
      </c>
      <c r="D18" s="207">
        <v>200</v>
      </c>
      <c r="E18" s="207">
        <v>0</v>
      </c>
      <c r="F18" s="207">
        <v>0</v>
      </c>
      <c r="G18" s="207">
        <v>0</v>
      </c>
      <c r="H18" s="10">
        <v>0</v>
      </c>
      <c r="I18" s="207">
        <v>20</v>
      </c>
      <c r="J18" s="207">
        <v>24</v>
      </c>
      <c r="K18" s="207">
        <v>64.02</v>
      </c>
      <c r="L18" s="207">
        <v>85.36</v>
      </c>
      <c r="M18" s="49"/>
    </row>
    <row r="19" spans="1:13" ht="18.75" customHeight="1" thickBot="1">
      <c r="A19" s="323"/>
      <c r="B19" s="126" t="s">
        <v>14</v>
      </c>
      <c r="C19" s="95">
        <v>30</v>
      </c>
      <c r="D19" s="124">
        <v>37</v>
      </c>
      <c r="E19" s="124">
        <v>2.0099999999999998</v>
      </c>
      <c r="F19" s="131">
        <v>2.48</v>
      </c>
      <c r="G19" s="124">
        <v>0.24</v>
      </c>
      <c r="H19" s="95">
        <v>0.3</v>
      </c>
      <c r="I19" s="124">
        <v>14.19</v>
      </c>
      <c r="J19" s="94">
        <v>17.5</v>
      </c>
      <c r="K19" s="124">
        <v>67</v>
      </c>
      <c r="L19" s="124">
        <v>82.6</v>
      </c>
      <c r="M19" s="132"/>
    </row>
    <row r="20" spans="1:13" ht="19.5" customHeight="1" thickBot="1">
      <c r="A20" s="324"/>
      <c r="B20" s="21" t="s">
        <v>13</v>
      </c>
      <c r="C20" s="35">
        <f t="shared" ref="C20:L20" si="1">C14+C15+C16+C17+C18+C19</f>
        <v>530</v>
      </c>
      <c r="D20" s="20">
        <f t="shared" si="1"/>
        <v>677</v>
      </c>
      <c r="E20" s="35">
        <f t="shared" si="1"/>
        <v>15.68</v>
      </c>
      <c r="F20" s="20">
        <f t="shared" si="1"/>
        <v>20.440000000000001</v>
      </c>
      <c r="G20" s="35">
        <f t="shared" si="1"/>
        <v>18.88</v>
      </c>
      <c r="H20" s="20">
        <f t="shared" si="1"/>
        <v>26.92</v>
      </c>
      <c r="I20" s="35">
        <f t="shared" si="1"/>
        <v>60.67</v>
      </c>
      <c r="J20" s="20">
        <f t="shared" si="1"/>
        <v>75.039999999999992</v>
      </c>
      <c r="K20" s="20">
        <f t="shared" si="1"/>
        <v>471.32</v>
      </c>
      <c r="L20" s="20">
        <f t="shared" si="1"/>
        <v>615.06000000000006</v>
      </c>
      <c r="M20" s="37"/>
    </row>
    <row r="21" spans="1:13" ht="17.25" customHeight="1">
      <c r="A21" s="301" t="s">
        <v>19</v>
      </c>
      <c r="B21" s="237" t="s">
        <v>109</v>
      </c>
      <c r="C21" s="239">
        <v>50</v>
      </c>
      <c r="D21" s="236">
        <v>60</v>
      </c>
      <c r="E21" s="236">
        <v>4.42</v>
      </c>
      <c r="F21" s="236">
        <v>5.3</v>
      </c>
      <c r="G21" s="236">
        <v>3.25</v>
      </c>
      <c r="H21" s="236">
        <v>3.9</v>
      </c>
      <c r="I21" s="236">
        <v>27</v>
      </c>
      <c r="J21" s="236">
        <v>32.4</v>
      </c>
      <c r="K21" s="236">
        <v>156.69999999999999</v>
      </c>
      <c r="L21" s="236">
        <v>188</v>
      </c>
      <c r="M21" s="386" t="s">
        <v>123</v>
      </c>
    </row>
    <row r="22" spans="1:13" ht="29.25" customHeight="1">
      <c r="A22" s="302"/>
      <c r="B22" s="170" t="s">
        <v>80</v>
      </c>
      <c r="C22" s="149">
        <v>180</v>
      </c>
      <c r="D22" s="74">
        <v>200</v>
      </c>
      <c r="E22" s="74">
        <v>5.22</v>
      </c>
      <c r="F22" s="74">
        <v>4.7</v>
      </c>
      <c r="G22" s="74">
        <v>5.76</v>
      </c>
      <c r="H22" s="74">
        <v>6.4</v>
      </c>
      <c r="I22" s="74">
        <v>8.4600000000000009</v>
      </c>
      <c r="J22" s="74">
        <v>9.4</v>
      </c>
      <c r="K22" s="74">
        <v>105</v>
      </c>
      <c r="L22" s="74">
        <v>116.5</v>
      </c>
      <c r="M22" s="387"/>
    </row>
    <row r="23" spans="1:13" ht="0.75" customHeight="1" thickBot="1">
      <c r="A23" s="302"/>
      <c r="B23" s="235"/>
      <c r="C23" s="239">
        <v>50</v>
      </c>
      <c r="D23" s="236">
        <v>60</v>
      </c>
      <c r="E23" s="236">
        <v>4.42</v>
      </c>
      <c r="F23" s="236">
        <v>5.3</v>
      </c>
      <c r="G23" s="236">
        <v>3.25</v>
      </c>
      <c r="H23" s="236">
        <v>3.9</v>
      </c>
      <c r="I23" s="236">
        <v>27</v>
      </c>
      <c r="J23" s="236">
        <v>32.4</v>
      </c>
      <c r="K23" s="236">
        <v>156.69999999999999</v>
      </c>
      <c r="L23" s="236">
        <v>188</v>
      </c>
      <c r="M23" s="91" t="s">
        <v>123</v>
      </c>
    </row>
    <row r="24" spans="1:13" ht="15.75" thickBot="1">
      <c r="A24" s="324"/>
      <c r="B24" s="21" t="s">
        <v>13</v>
      </c>
      <c r="C24" s="35">
        <v>230</v>
      </c>
      <c r="D24" s="35">
        <v>260</v>
      </c>
      <c r="E24" s="20">
        <f t="shared" ref="E24:L24" si="2">E21+E22</f>
        <v>9.64</v>
      </c>
      <c r="F24" s="35">
        <f t="shared" si="2"/>
        <v>10</v>
      </c>
      <c r="G24" s="35">
        <f t="shared" si="2"/>
        <v>9.01</v>
      </c>
      <c r="H24" s="35">
        <f t="shared" si="2"/>
        <v>10.3</v>
      </c>
      <c r="I24" s="35">
        <f t="shared" si="2"/>
        <v>35.46</v>
      </c>
      <c r="J24" s="35">
        <f t="shared" si="2"/>
        <v>41.8</v>
      </c>
      <c r="K24" s="35">
        <f t="shared" si="2"/>
        <v>261.7</v>
      </c>
      <c r="L24" s="35">
        <f t="shared" si="2"/>
        <v>304.5</v>
      </c>
      <c r="M24" s="36"/>
    </row>
    <row r="25" spans="1:13" ht="16.5" thickBot="1">
      <c r="A25" s="388" t="s">
        <v>15</v>
      </c>
      <c r="B25" s="389"/>
      <c r="C25" s="12">
        <f t="shared" ref="C25:L25" si="3">C10+C13+C20+C24</f>
        <v>1223</v>
      </c>
      <c r="D25" s="12">
        <f t="shared" si="3"/>
        <v>1452</v>
      </c>
      <c r="E25" s="12">
        <f t="shared" si="3"/>
        <v>37.67</v>
      </c>
      <c r="F25" s="12">
        <f t="shared" si="3"/>
        <v>45.32</v>
      </c>
      <c r="G25" s="12">
        <f t="shared" si="3"/>
        <v>37.909999999999997</v>
      </c>
      <c r="H25" s="12">
        <f t="shared" si="3"/>
        <v>48.850000000000009</v>
      </c>
      <c r="I25" s="12">
        <f t="shared" si="3"/>
        <v>157</v>
      </c>
      <c r="J25" s="12">
        <f t="shared" si="3"/>
        <v>186.13</v>
      </c>
      <c r="K25" s="12">
        <f t="shared" si="3"/>
        <v>1110.73</v>
      </c>
      <c r="L25" s="18">
        <f t="shared" si="3"/>
        <v>1355.17</v>
      </c>
      <c r="M25" s="16"/>
    </row>
    <row r="30" spans="1:13">
      <c r="E30" s="8"/>
    </row>
  </sheetData>
  <mergeCells count="34">
    <mergeCell ref="M1:M3"/>
    <mergeCell ref="K2:K3"/>
    <mergeCell ref="L2:L3"/>
    <mergeCell ref="M6:M8"/>
    <mergeCell ref="A1:A3"/>
    <mergeCell ref="B1:B3"/>
    <mergeCell ref="C1:D1"/>
    <mergeCell ref="A4:A10"/>
    <mergeCell ref="C2:C3"/>
    <mergeCell ref="D2:D3"/>
    <mergeCell ref="A25:B25"/>
    <mergeCell ref="A21:A24"/>
    <mergeCell ref="B6:B8"/>
    <mergeCell ref="E1:J1"/>
    <mergeCell ref="K1:L1"/>
    <mergeCell ref="F6:F8"/>
    <mergeCell ref="H6:H8"/>
    <mergeCell ref="J6:J8"/>
    <mergeCell ref="L6:L8"/>
    <mergeCell ref="A14:A20"/>
    <mergeCell ref="B11:B12"/>
    <mergeCell ref="A11:A13"/>
    <mergeCell ref="C11:C12"/>
    <mergeCell ref="D11:D12"/>
    <mergeCell ref="E11:E12"/>
    <mergeCell ref="F11:F12"/>
    <mergeCell ref="M21:M22"/>
    <mergeCell ref="E6:E8"/>
    <mergeCell ref="G6:G8"/>
    <mergeCell ref="I6:I8"/>
    <mergeCell ref="K6:K8"/>
    <mergeCell ref="G11:G12"/>
    <mergeCell ref="H11:H12"/>
    <mergeCell ref="M11:M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25"/>
  <sheetViews>
    <sheetView view="pageBreakPreview" zoomScaleSheetLayoutView="100" workbookViewId="0">
      <selection activeCell="N28" sqref="N28"/>
    </sheetView>
  </sheetViews>
  <sheetFormatPr defaultRowHeight="15"/>
  <cols>
    <col min="1" max="1" width="12.7109375" customWidth="1"/>
    <col min="2" max="2" width="24" customWidth="1"/>
    <col min="3" max="3" width="7" customWidth="1"/>
    <col min="4" max="4" width="7.140625" customWidth="1"/>
    <col min="7" max="7" width="7.42578125" customWidth="1"/>
    <col min="8" max="8" width="7.28515625" customWidth="1"/>
    <col min="9" max="9" width="8.42578125" customWidth="1"/>
    <col min="10" max="10" width="8.85546875" customWidth="1"/>
    <col min="12" max="12" width="9.140625" customWidth="1"/>
    <col min="13" max="13" width="11.28515625" customWidth="1"/>
  </cols>
  <sheetData>
    <row r="1" spans="1:14" ht="31.5" customHeight="1" thickBot="1">
      <c r="A1" s="376" t="s">
        <v>0</v>
      </c>
      <c r="B1" s="376" t="s">
        <v>1</v>
      </c>
      <c r="C1" s="382" t="s">
        <v>2</v>
      </c>
      <c r="D1" s="383"/>
      <c r="E1" s="382" t="s">
        <v>3</v>
      </c>
      <c r="F1" s="391"/>
      <c r="G1" s="391"/>
      <c r="H1" s="391"/>
      <c r="I1" s="391"/>
      <c r="J1" s="383"/>
      <c r="K1" s="382" t="s">
        <v>4</v>
      </c>
      <c r="L1" s="391"/>
      <c r="M1" s="376" t="s">
        <v>5</v>
      </c>
    </row>
    <row r="2" spans="1:14" ht="27.75" customHeight="1" thickBot="1">
      <c r="A2" s="377"/>
      <c r="B2" s="377"/>
      <c r="C2" s="366" t="s">
        <v>6</v>
      </c>
      <c r="D2" s="366" t="s">
        <v>7</v>
      </c>
      <c r="E2" s="69" t="s">
        <v>8</v>
      </c>
      <c r="F2" s="69" t="s">
        <v>8</v>
      </c>
      <c r="G2" s="69" t="s">
        <v>9</v>
      </c>
      <c r="H2" s="69" t="s">
        <v>9</v>
      </c>
      <c r="I2" s="69" t="s">
        <v>10</v>
      </c>
      <c r="J2" s="69" t="s">
        <v>10</v>
      </c>
      <c r="K2" s="366" t="s">
        <v>11</v>
      </c>
      <c r="L2" s="366" t="s">
        <v>7</v>
      </c>
      <c r="M2" s="377"/>
    </row>
    <row r="3" spans="1:14" ht="16.5" hidden="1" thickBot="1">
      <c r="A3" s="378"/>
      <c r="B3" s="378"/>
      <c r="C3" s="367"/>
      <c r="D3" s="367"/>
      <c r="E3" s="141" t="s">
        <v>6</v>
      </c>
      <c r="F3" s="141" t="s">
        <v>7</v>
      </c>
      <c r="G3" s="141" t="s">
        <v>6</v>
      </c>
      <c r="H3" s="141" t="s">
        <v>7</v>
      </c>
      <c r="I3" s="141" t="s">
        <v>6</v>
      </c>
      <c r="J3" s="141" t="s">
        <v>7</v>
      </c>
      <c r="K3" s="367"/>
      <c r="L3" s="367"/>
      <c r="M3" s="378"/>
    </row>
    <row r="4" spans="1:14" ht="30.75" customHeight="1">
      <c r="A4" s="301" t="s">
        <v>115</v>
      </c>
      <c r="B4" s="112" t="s">
        <v>134</v>
      </c>
      <c r="C4" s="6">
        <v>180</v>
      </c>
      <c r="D4" s="139">
        <v>200</v>
      </c>
      <c r="E4" s="139">
        <v>4.7699999999999996</v>
      </c>
      <c r="F4" s="9">
        <v>5.3</v>
      </c>
      <c r="G4" s="139">
        <v>4.59</v>
      </c>
      <c r="H4" s="9">
        <v>5.0999999999999996</v>
      </c>
      <c r="I4" s="139">
        <v>24.75</v>
      </c>
      <c r="J4" s="122">
        <v>27.5</v>
      </c>
      <c r="K4" s="139">
        <v>160.19999999999999</v>
      </c>
      <c r="L4" s="139">
        <v>178</v>
      </c>
      <c r="M4" s="50" t="s">
        <v>135</v>
      </c>
    </row>
    <row r="5" spans="1:14" ht="30.75" customHeight="1">
      <c r="A5" s="303"/>
      <c r="B5" s="93" t="s">
        <v>21</v>
      </c>
      <c r="C5" s="6">
        <v>180</v>
      </c>
      <c r="D5" s="139">
        <v>200</v>
      </c>
      <c r="E5" s="139">
        <v>2.7</v>
      </c>
      <c r="F5" s="139">
        <v>3</v>
      </c>
      <c r="G5" s="139">
        <v>2.61</v>
      </c>
      <c r="H5" s="139">
        <v>2.9</v>
      </c>
      <c r="I5" s="139">
        <v>12.06</v>
      </c>
      <c r="J5" s="139">
        <v>13.4</v>
      </c>
      <c r="K5" s="139">
        <v>80.099999999999994</v>
      </c>
      <c r="L5" s="139">
        <v>89</v>
      </c>
      <c r="M5" s="139" t="s">
        <v>24</v>
      </c>
    </row>
    <row r="6" spans="1:14" ht="21.75" customHeight="1" thickBot="1">
      <c r="A6" s="303"/>
      <c r="B6" s="199" t="s">
        <v>158</v>
      </c>
      <c r="C6" s="216" t="s">
        <v>157</v>
      </c>
      <c r="D6" s="32" t="s">
        <v>156</v>
      </c>
      <c r="E6" s="308">
        <v>2.6</v>
      </c>
      <c r="F6" s="310">
        <v>3.25</v>
      </c>
      <c r="G6" s="310">
        <v>5.13</v>
      </c>
      <c r="H6" s="310">
        <v>6.42</v>
      </c>
      <c r="I6" s="310">
        <v>15.67</v>
      </c>
      <c r="J6" s="310">
        <v>19.579999999999998</v>
      </c>
      <c r="K6" s="310">
        <v>120.7</v>
      </c>
      <c r="L6" s="310">
        <v>150.80000000000001</v>
      </c>
      <c r="M6" s="299" t="s">
        <v>17</v>
      </c>
    </row>
    <row r="7" spans="1:14" ht="14.25" hidden="1" customHeight="1" thickBot="1">
      <c r="A7" s="303"/>
      <c r="B7" s="105" t="s">
        <v>53</v>
      </c>
      <c r="C7" s="95">
        <v>40</v>
      </c>
      <c r="D7" s="124">
        <v>40</v>
      </c>
      <c r="E7" s="309"/>
      <c r="F7" s="318"/>
      <c r="G7" s="311"/>
      <c r="H7" s="318"/>
      <c r="I7" s="311"/>
      <c r="J7" s="318"/>
      <c r="K7" s="311"/>
      <c r="L7" s="318"/>
      <c r="M7" s="300"/>
    </row>
    <row r="8" spans="1:14" ht="19.5" customHeight="1" thickBot="1">
      <c r="A8" s="304"/>
      <c r="B8" s="21" t="s">
        <v>13</v>
      </c>
      <c r="C8" s="35">
        <v>400</v>
      </c>
      <c r="D8" s="35">
        <v>450</v>
      </c>
      <c r="E8" s="20">
        <f t="shared" ref="E8:L8" si="0">E4+E5+E6</f>
        <v>10.07</v>
      </c>
      <c r="F8" s="35">
        <f t="shared" si="0"/>
        <v>11.55</v>
      </c>
      <c r="G8" s="20">
        <f t="shared" si="0"/>
        <v>12.329999999999998</v>
      </c>
      <c r="H8" s="24">
        <f t="shared" si="0"/>
        <v>14.42</v>
      </c>
      <c r="I8" s="42">
        <f t="shared" si="0"/>
        <v>52.480000000000004</v>
      </c>
      <c r="J8" s="35">
        <f t="shared" si="0"/>
        <v>60.48</v>
      </c>
      <c r="K8" s="20">
        <f t="shared" si="0"/>
        <v>361</v>
      </c>
      <c r="L8" s="35">
        <f t="shared" si="0"/>
        <v>417.8</v>
      </c>
      <c r="M8" s="39"/>
    </row>
    <row r="9" spans="1:14" ht="14.25" customHeight="1" thickBot="1">
      <c r="A9" s="301" t="s">
        <v>28</v>
      </c>
      <c r="B9" s="401" t="s">
        <v>78</v>
      </c>
      <c r="C9" s="328">
        <v>100</v>
      </c>
      <c r="D9" s="306">
        <v>100</v>
      </c>
      <c r="E9" s="306">
        <v>0.24</v>
      </c>
      <c r="F9" s="306">
        <v>0.24</v>
      </c>
      <c r="G9" s="306">
        <v>0.24</v>
      </c>
      <c r="H9" s="306">
        <v>0.24</v>
      </c>
      <c r="I9" s="296">
        <v>9.8000000000000007</v>
      </c>
      <c r="J9" s="296">
        <v>9.8000000000000007</v>
      </c>
      <c r="K9" s="296">
        <v>42.7</v>
      </c>
      <c r="L9" s="296">
        <v>42.7</v>
      </c>
      <c r="M9" s="305"/>
      <c r="N9" s="7"/>
    </row>
    <row r="10" spans="1:14" ht="6" hidden="1" customHeight="1" thickBot="1">
      <c r="A10" s="323"/>
      <c r="B10" s="319"/>
      <c r="C10" s="329"/>
      <c r="D10" s="307"/>
      <c r="E10" s="307"/>
      <c r="F10" s="307"/>
      <c r="G10" s="307"/>
      <c r="H10" s="307"/>
      <c r="I10" s="289">
        <v>7.64</v>
      </c>
      <c r="J10" s="289">
        <v>7.64</v>
      </c>
      <c r="K10" s="289">
        <v>42.68</v>
      </c>
      <c r="L10" s="289">
        <v>42.68</v>
      </c>
      <c r="M10" s="305"/>
      <c r="N10" s="7"/>
    </row>
    <row r="11" spans="1:14" ht="18.75" customHeight="1" thickBot="1">
      <c r="A11" s="324"/>
      <c r="B11" s="21" t="s">
        <v>48</v>
      </c>
      <c r="C11" s="35">
        <v>60</v>
      </c>
      <c r="D11" s="35">
        <v>60</v>
      </c>
      <c r="E11" s="35">
        <v>0.24</v>
      </c>
      <c r="F11" s="35">
        <v>0.24</v>
      </c>
      <c r="G11" s="35">
        <v>0.24</v>
      </c>
      <c r="H11" s="20">
        <v>0.24</v>
      </c>
      <c r="I11" s="35">
        <v>7.64</v>
      </c>
      <c r="J11" s="35">
        <v>7.64</v>
      </c>
      <c r="K11" s="35">
        <v>25.61</v>
      </c>
      <c r="L11" s="35">
        <v>25.61</v>
      </c>
      <c r="M11" s="40"/>
    </row>
    <row r="12" spans="1:14" ht="21.75" customHeight="1">
      <c r="A12" s="301" t="s">
        <v>39</v>
      </c>
      <c r="B12" s="112" t="s">
        <v>203</v>
      </c>
      <c r="C12" s="5">
        <v>30</v>
      </c>
      <c r="D12" s="121">
        <v>50</v>
      </c>
      <c r="E12" s="130">
        <v>0.2</v>
      </c>
      <c r="F12" s="131">
        <v>0.33</v>
      </c>
      <c r="G12" s="130">
        <v>0</v>
      </c>
      <c r="H12" s="121">
        <v>0</v>
      </c>
      <c r="I12" s="130">
        <v>1.25</v>
      </c>
      <c r="J12" s="130">
        <v>2.08</v>
      </c>
      <c r="K12" s="130">
        <v>5.75</v>
      </c>
      <c r="L12" s="130">
        <v>9.58</v>
      </c>
      <c r="M12" s="284" t="s">
        <v>204</v>
      </c>
    </row>
    <row r="13" spans="1:14" ht="21" customHeight="1">
      <c r="A13" s="323"/>
      <c r="B13" s="137" t="s">
        <v>83</v>
      </c>
      <c r="C13" s="6">
        <v>150</v>
      </c>
      <c r="D13" s="124">
        <v>180</v>
      </c>
      <c r="E13" s="139">
        <v>1.28</v>
      </c>
      <c r="F13" s="139">
        <v>1.53</v>
      </c>
      <c r="G13" s="139">
        <v>3.23</v>
      </c>
      <c r="H13" s="139">
        <v>3.87</v>
      </c>
      <c r="I13" s="139">
        <v>7.73</v>
      </c>
      <c r="J13" s="130">
        <v>9.27</v>
      </c>
      <c r="K13" s="139">
        <v>65.25</v>
      </c>
      <c r="L13" s="94">
        <v>78.3</v>
      </c>
      <c r="M13" s="56" t="s">
        <v>182</v>
      </c>
    </row>
    <row r="14" spans="1:14" ht="19.5" customHeight="1">
      <c r="A14" s="323"/>
      <c r="B14" s="249" t="s">
        <v>183</v>
      </c>
      <c r="C14" s="6">
        <v>110</v>
      </c>
      <c r="D14" s="169">
        <v>150</v>
      </c>
      <c r="E14" s="179">
        <v>2.27</v>
      </c>
      <c r="F14" s="179">
        <v>3.1</v>
      </c>
      <c r="G14" s="179">
        <v>3.08</v>
      </c>
      <c r="H14" s="6">
        <v>4.2</v>
      </c>
      <c r="I14" s="179">
        <v>15.11</v>
      </c>
      <c r="J14" s="10">
        <v>20.6</v>
      </c>
      <c r="K14" s="179">
        <v>99</v>
      </c>
      <c r="L14" s="6">
        <v>135</v>
      </c>
      <c r="M14" s="51" t="s">
        <v>68</v>
      </c>
    </row>
    <row r="15" spans="1:14" ht="19.5" customHeight="1">
      <c r="A15" s="323"/>
      <c r="B15" s="176" t="s">
        <v>147</v>
      </c>
      <c r="C15" s="6">
        <v>70</v>
      </c>
      <c r="D15" s="124">
        <v>80</v>
      </c>
      <c r="E15" s="139">
        <v>9.98</v>
      </c>
      <c r="F15" s="124">
        <v>11.4</v>
      </c>
      <c r="G15" s="139">
        <v>5.08</v>
      </c>
      <c r="H15" s="139">
        <v>5.8</v>
      </c>
      <c r="I15" s="139">
        <v>3.5</v>
      </c>
      <c r="J15" s="131">
        <v>4</v>
      </c>
      <c r="K15" s="139">
        <v>99.8</v>
      </c>
      <c r="L15" s="139">
        <v>114</v>
      </c>
      <c r="M15" s="50" t="s">
        <v>148</v>
      </c>
    </row>
    <row r="16" spans="1:14" ht="20.25" customHeight="1">
      <c r="A16" s="323"/>
      <c r="B16" s="113" t="s">
        <v>121</v>
      </c>
      <c r="C16" s="6">
        <v>150</v>
      </c>
      <c r="D16" s="124">
        <v>180</v>
      </c>
      <c r="E16" s="139">
        <v>0.23</v>
      </c>
      <c r="F16" s="139">
        <v>0.27</v>
      </c>
      <c r="G16" s="139">
        <v>0</v>
      </c>
      <c r="H16" s="139">
        <v>0</v>
      </c>
      <c r="I16" s="139">
        <v>13.88</v>
      </c>
      <c r="J16" s="139">
        <v>16.649999999999999</v>
      </c>
      <c r="K16" s="139">
        <v>53.25</v>
      </c>
      <c r="L16" s="139">
        <v>63.9</v>
      </c>
      <c r="M16" s="102" t="s">
        <v>132</v>
      </c>
    </row>
    <row r="17" spans="1:13" ht="18" customHeight="1">
      <c r="A17" s="323"/>
      <c r="B17" s="113" t="s">
        <v>14</v>
      </c>
      <c r="C17" s="95">
        <v>30</v>
      </c>
      <c r="D17" s="94">
        <v>37</v>
      </c>
      <c r="E17" s="124">
        <v>2.0099999999999998</v>
      </c>
      <c r="F17" s="139">
        <v>2.48</v>
      </c>
      <c r="G17" s="124">
        <v>0.24</v>
      </c>
      <c r="H17" s="95">
        <v>0.3</v>
      </c>
      <c r="I17" s="124">
        <v>14.19</v>
      </c>
      <c r="J17" s="94">
        <v>17.5</v>
      </c>
      <c r="K17" s="124">
        <v>67</v>
      </c>
      <c r="L17" s="124">
        <v>82.6</v>
      </c>
      <c r="M17" s="124"/>
    </row>
    <row r="18" spans="1:13" ht="2.25" customHeight="1" thickBot="1">
      <c r="A18" s="323"/>
      <c r="B18" s="126"/>
      <c r="C18" s="95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ht="22.5" customHeight="1" thickBot="1">
      <c r="A19" s="324"/>
      <c r="B19" s="21" t="s">
        <v>13</v>
      </c>
      <c r="C19" s="154">
        <f t="shared" ref="C19:L19" si="1">C12+C13+C14+C15+C16+C17+C18</f>
        <v>540</v>
      </c>
      <c r="D19" s="42">
        <f t="shared" si="1"/>
        <v>677</v>
      </c>
      <c r="E19" s="42">
        <f t="shared" si="1"/>
        <v>15.97</v>
      </c>
      <c r="F19" s="42">
        <f t="shared" si="1"/>
        <v>19.11</v>
      </c>
      <c r="G19" s="42">
        <f t="shared" si="1"/>
        <v>11.63</v>
      </c>
      <c r="H19" s="42">
        <f t="shared" si="1"/>
        <v>14.170000000000002</v>
      </c>
      <c r="I19" s="42">
        <f t="shared" si="1"/>
        <v>55.66</v>
      </c>
      <c r="J19" s="42">
        <f t="shared" si="1"/>
        <v>70.099999999999994</v>
      </c>
      <c r="K19" s="42">
        <f t="shared" si="1"/>
        <v>390.05</v>
      </c>
      <c r="L19" s="43">
        <f t="shared" si="1"/>
        <v>483.38</v>
      </c>
      <c r="M19" s="36"/>
    </row>
    <row r="20" spans="1:13" ht="21.75" customHeight="1">
      <c r="A20" s="301" t="s">
        <v>19</v>
      </c>
      <c r="B20" s="251" t="s">
        <v>184</v>
      </c>
      <c r="C20" s="5">
        <v>130</v>
      </c>
      <c r="D20" s="130">
        <v>150</v>
      </c>
      <c r="E20" s="130">
        <v>19.11</v>
      </c>
      <c r="F20" s="57">
        <v>22.05</v>
      </c>
      <c r="G20" s="130">
        <v>15.73</v>
      </c>
      <c r="H20" s="130">
        <v>18.149999999999999</v>
      </c>
      <c r="I20" s="130">
        <v>17.809999999999999</v>
      </c>
      <c r="J20" s="140">
        <v>20.55</v>
      </c>
      <c r="K20" s="130">
        <v>291.2</v>
      </c>
      <c r="L20" s="57">
        <v>336</v>
      </c>
      <c r="M20" s="253" t="s">
        <v>185</v>
      </c>
    </row>
    <row r="21" spans="1:13" ht="17.25" customHeight="1" thickBot="1">
      <c r="A21" s="302"/>
      <c r="B21" s="269" t="s">
        <v>194</v>
      </c>
      <c r="C21" s="6">
        <v>50</v>
      </c>
      <c r="D21" s="124">
        <v>50</v>
      </c>
      <c r="E21" s="139">
        <v>1.24</v>
      </c>
      <c r="F21" s="139">
        <v>1.24</v>
      </c>
      <c r="G21" s="139">
        <v>2.36</v>
      </c>
      <c r="H21" s="94">
        <v>2.36</v>
      </c>
      <c r="I21" s="139">
        <v>7.43</v>
      </c>
      <c r="J21" s="139">
        <v>7.43</v>
      </c>
      <c r="K21" s="139">
        <v>54.9</v>
      </c>
      <c r="L21" s="139">
        <v>54.9</v>
      </c>
      <c r="M21" s="53" t="s">
        <v>186</v>
      </c>
    </row>
    <row r="22" spans="1:13" ht="15" customHeight="1">
      <c r="A22" s="302"/>
      <c r="B22" s="209" t="s">
        <v>151</v>
      </c>
      <c r="C22" s="95">
        <v>150</v>
      </c>
      <c r="D22" s="289">
        <v>180</v>
      </c>
      <c r="E22" s="289">
        <v>0.2</v>
      </c>
      <c r="F22" s="32">
        <v>0.3</v>
      </c>
      <c r="G22" s="289">
        <v>0</v>
      </c>
      <c r="H22" s="289">
        <v>0</v>
      </c>
      <c r="I22" s="289">
        <v>15.2</v>
      </c>
      <c r="J22" s="94">
        <v>18.2</v>
      </c>
      <c r="K22" s="289">
        <v>45</v>
      </c>
      <c r="L22" s="32">
        <v>54</v>
      </c>
      <c r="M22" s="60" t="s">
        <v>118</v>
      </c>
    </row>
    <row r="23" spans="1:13" ht="0.75" customHeight="1" thickBot="1">
      <c r="A23" s="302"/>
      <c r="B23" s="93" t="s">
        <v>101</v>
      </c>
      <c r="C23" s="6">
        <v>15</v>
      </c>
      <c r="D23" s="139">
        <v>35</v>
      </c>
      <c r="E23" s="139">
        <v>0.9</v>
      </c>
      <c r="F23" s="139">
        <v>2.1</v>
      </c>
      <c r="G23" s="139">
        <v>4.8</v>
      </c>
      <c r="H23" s="139">
        <v>16</v>
      </c>
      <c r="I23" s="139">
        <v>8.4</v>
      </c>
      <c r="J23" s="139">
        <v>11.2</v>
      </c>
      <c r="K23" s="139">
        <v>81</v>
      </c>
      <c r="L23" s="139">
        <v>189</v>
      </c>
      <c r="M23" s="61"/>
    </row>
    <row r="24" spans="1:13" ht="15.75" customHeight="1" thickBot="1">
      <c r="A24" s="324"/>
      <c r="B24" s="72" t="s">
        <v>13</v>
      </c>
      <c r="C24" s="155">
        <f t="shared" ref="C24:L24" si="2">C20+C21+C22</f>
        <v>330</v>
      </c>
      <c r="D24" s="125">
        <f t="shared" si="2"/>
        <v>380</v>
      </c>
      <c r="E24" s="125">
        <f t="shared" si="2"/>
        <v>20.549999999999997</v>
      </c>
      <c r="F24" s="87">
        <f t="shared" si="2"/>
        <v>23.59</v>
      </c>
      <c r="G24" s="125">
        <f t="shared" si="2"/>
        <v>18.09</v>
      </c>
      <c r="H24" s="89">
        <f t="shared" si="2"/>
        <v>20.509999999999998</v>
      </c>
      <c r="I24" s="89">
        <f t="shared" si="2"/>
        <v>40.44</v>
      </c>
      <c r="J24" s="87">
        <f t="shared" si="2"/>
        <v>46.18</v>
      </c>
      <c r="K24" s="125">
        <f t="shared" si="2"/>
        <v>391.09999999999997</v>
      </c>
      <c r="L24" s="89">
        <f t="shared" si="2"/>
        <v>444.9</v>
      </c>
      <c r="M24" s="47"/>
    </row>
    <row r="25" spans="1:13" ht="16.5" thickBot="1">
      <c r="A25" s="316" t="s">
        <v>15</v>
      </c>
      <c r="B25" s="400"/>
      <c r="C25" s="12">
        <f t="shared" ref="C25:L25" si="3">C8+C11+C19+C24</f>
        <v>1330</v>
      </c>
      <c r="D25" s="12">
        <f t="shared" si="3"/>
        <v>1567</v>
      </c>
      <c r="E25" s="12">
        <f t="shared" si="3"/>
        <v>46.83</v>
      </c>
      <c r="F25" s="12">
        <f t="shared" si="3"/>
        <v>54.489999999999995</v>
      </c>
      <c r="G25" s="12">
        <f t="shared" si="3"/>
        <v>42.29</v>
      </c>
      <c r="H25" s="12">
        <f t="shared" si="3"/>
        <v>49.34</v>
      </c>
      <c r="I25" s="12">
        <f t="shared" si="3"/>
        <v>156.22</v>
      </c>
      <c r="J25" s="12">
        <f t="shared" si="3"/>
        <v>184.39999999999998</v>
      </c>
      <c r="K25" s="12">
        <f t="shared" si="3"/>
        <v>1167.76</v>
      </c>
      <c r="L25" s="12">
        <f t="shared" si="3"/>
        <v>1371.69</v>
      </c>
      <c r="M25" s="16"/>
    </row>
  </sheetData>
  <mergeCells count="32">
    <mergeCell ref="J6:J7"/>
    <mergeCell ref="K6:K7"/>
    <mergeCell ref="L6:L7"/>
    <mergeCell ref="M6:M7"/>
    <mergeCell ref="E6:E7"/>
    <mergeCell ref="F6:F7"/>
    <mergeCell ref="G6:G7"/>
    <mergeCell ref="H6:H7"/>
    <mergeCell ref="I6:I7"/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  <mergeCell ref="A4:A8"/>
    <mergeCell ref="A9:A11"/>
    <mergeCell ref="A25:B25"/>
    <mergeCell ref="B9:B10"/>
    <mergeCell ref="C9:C10"/>
    <mergeCell ref="M9:M10"/>
    <mergeCell ref="G9:G10"/>
    <mergeCell ref="H9:H10"/>
    <mergeCell ref="F9:F10"/>
    <mergeCell ref="A20:A24"/>
    <mergeCell ref="A12:A19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colBreaks count="1" manualBreakCount="1">
    <brk id="13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topLeftCell="A4" zoomScaleSheetLayoutView="100" workbookViewId="0">
      <selection activeCell="B20" sqref="B20:M20"/>
    </sheetView>
  </sheetViews>
  <sheetFormatPr defaultRowHeight="15"/>
  <cols>
    <col min="1" max="1" width="12.7109375" customWidth="1"/>
    <col min="2" max="2" width="25.85546875" customWidth="1"/>
    <col min="3" max="3" width="7.140625" customWidth="1"/>
    <col min="4" max="4" width="6.42578125" customWidth="1"/>
    <col min="5" max="5" width="7.7109375" customWidth="1"/>
    <col min="6" max="7" width="8" customWidth="1"/>
    <col min="9" max="9" width="8.7109375" customWidth="1"/>
    <col min="13" max="13" width="13.5703125" customWidth="1"/>
  </cols>
  <sheetData>
    <row r="1" spans="1:13" ht="31.5" customHeight="1" thickBot="1">
      <c r="A1" s="403" t="s">
        <v>0</v>
      </c>
      <c r="B1" s="376" t="s">
        <v>1</v>
      </c>
      <c r="C1" s="382" t="s">
        <v>2</v>
      </c>
      <c r="D1" s="383"/>
      <c r="E1" s="384" t="s">
        <v>30</v>
      </c>
      <c r="F1" s="385"/>
      <c r="G1" s="385"/>
      <c r="H1" s="385"/>
      <c r="I1" s="385"/>
      <c r="J1" s="379"/>
      <c r="K1" s="382" t="s">
        <v>4</v>
      </c>
      <c r="L1" s="383"/>
      <c r="M1" s="403" t="s">
        <v>5</v>
      </c>
    </row>
    <row r="2" spans="1:13">
      <c r="A2" s="404"/>
      <c r="B2" s="377"/>
      <c r="C2" s="376" t="s">
        <v>6</v>
      </c>
      <c r="D2" s="384" t="s">
        <v>7</v>
      </c>
      <c r="E2" s="76" t="s">
        <v>8</v>
      </c>
      <c r="F2" s="77" t="s">
        <v>8</v>
      </c>
      <c r="G2" s="77" t="s">
        <v>9</v>
      </c>
      <c r="H2" s="77" t="s">
        <v>9</v>
      </c>
      <c r="I2" s="77" t="s">
        <v>10</v>
      </c>
      <c r="J2" s="78" t="s">
        <v>10</v>
      </c>
      <c r="K2" s="376" t="s">
        <v>6</v>
      </c>
      <c r="L2" s="376" t="s">
        <v>7</v>
      </c>
      <c r="M2" s="404"/>
    </row>
    <row r="3" spans="1:13" ht="15.75" thickBot="1">
      <c r="A3" s="405"/>
      <c r="B3" s="378"/>
      <c r="C3" s="378"/>
      <c r="D3" s="406"/>
      <c r="E3" s="79" t="s">
        <v>6</v>
      </c>
      <c r="F3" s="80" t="s">
        <v>7</v>
      </c>
      <c r="G3" s="80" t="s">
        <v>6</v>
      </c>
      <c r="H3" s="80" t="s">
        <v>7</v>
      </c>
      <c r="I3" s="80" t="s">
        <v>6</v>
      </c>
      <c r="J3" s="81" t="s">
        <v>7</v>
      </c>
      <c r="K3" s="378"/>
      <c r="L3" s="378"/>
      <c r="M3" s="405"/>
    </row>
    <row r="4" spans="1:13" ht="37.5" customHeight="1">
      <c r="A4" s="321" t="s">
        <v>108</v>
      </c>
      <c r="B4" s="112" t="s">
        <v>114</v>
      </c>
      <c r="C4" s="250">
        <v>180</v>
      </c>
      <c r="D4" s="248">
        <v>200</v>
      </c>
      <c r="E4" s="250">
        <v>5.85</v>
      </c>
      <c r="F4" s="250">
        <v>6.5</v>
      </c>
      <c r="G4" s="250">
        <v>5.4</v>
      </c>
      <c r="H4" s="248">
        <v>6</v>
      </c>
      <c r="I4" s="250">
        <v>28.1</v>
      </c>
      <c r="J4" s="250">
        <v>31.2</v>
      </c>
      <c r="K4" s="250">
        <v>185.4</v>
      </c>
      <c r="L4" s="250">
        <v>206</v>
      </c>
      <c r="M4" s="51" t="s">
        <v>72</v>
      </c>
    </row>
    <row r="5" spans="1:13" ht="19.5" customHeight="1">
      <c r="A5" s="359"/>
      <c r="B5" s="173" t="s">
        <v>32</v>
      </c>
      <c r="C5" s="95">
        <v>180</v>
      </c>
      <c r="D5" s="244">
        <v>200</v>
      </c>
      <c r="E5" s="254">
        <v>2.7</v>
      </c>
      <c r="F5" s="254">
        <v>3</v>
      </c>
      <c r="G5" s="254">
        <v>2.61</v>
      </c>
      <c r="H5" s="254">
        <v>2.9</v>
      </c>
      <c r="I5" s="254">
        <v>12.06</v>
      </c>
      <c r="J5" s="254">
        <v>13.4</v>
      </c>
      <c r="K5" s="254">
        <v>80.099999999999994</v>
      </c>
      <c r="L5" s="254">
        <v>89</v>
      </c>
      <c r="M5" s="254" t="s">
        <v>24</v>
      </c>
    </row>
    <row r="6" spans="1:13" ht="15" customHeight="1" thickBot="1">
      <c r="A6" s="359"/>
      <c r="B6" s="319" t="s">
        <v>158</v>
      </c>
      <c r="C6" s="216" t="s">
        <v>157</v>
      </c>
      <c r="D6" s="207" t="s">
        <v>156</v>
      </c>
      <c r="E6" s="308">
        <v>2.6</v>
      </c>
      <c r="F6" s="310">
        <v>3.25</v>
      </c>
      <c r="G6" s="310">
        <v>5.13</v>
      </c>
      <c r="H6" s="310">
        <v>6.42</v>
      </c>
      <c r="I6" s="310">
        <v>15.67</v>
      </c>
      <c r="J6" s="310">
        <v>19.579999999999998</v>
      </c>
      <c r="K6" s="310">
        <v>120.7</v>
      </c>
      <c r="L6" s="310">
        <v>150.80000000000001</v>
      </c>
      <c r="M6" s="299" t="s">
        <v>17</v>
      </c>
    </row>
    <row r="7" spans="1:13" ht="17.25" hidden="1" customHeight="1" thickBot="1">
      <c r="A7" s="359"/>
      <c r="B7" s="362"/>
      <c r="C7" s="95"/>
      <c r="D7" s="26"/>
      <c r="E7" s="309"/>
      <c r="F7" s="318"/>
      <c r="G7" s="311"/>
      <c r="H7" s="318"/>
      <c r="I7" s="311"/>
      <c r="J7" s="318"/>
      <c r="K7" s="311"/>
      <c r="L7" s="318"/>
      <c r="M7" s="300"/>
    </row>
    <row r="8" spans="1:13" ht="15.75" thickBot="1">
      <c r="A8" s="360"/>
      <c r="B8" s="21" t="s">
        <v>48</v>
      </c>
      <c r="C8" s="154">
        <v>400</v>
      </c>
      <c r="D8" s="42">
        <v>450</v>
      </c>
      <c r="E8" s="42">
        <f t="shared" ref="E8:L8" si="0">E4+E5+E6</f>
        <v>11.15</v>
      </c>
      <c r="F8" s="42">
        <f t="shared" si="0"/>
        <v>12.75</v>
      </c>
      <c r="G8" s="42">
        <f t="shared" si="0"/>
        <v>13.14</v>
      </c>
      <c r="H8" s="42">
        <f t="shared" si="0"/>
        <v>15.32</v>
      </c>
      <c r="I8" s="42">
        <f t="shared" si="0"/>
        <v>55.830000000000005</v>
      </c>
      <c r="J8" s="42">
        <f t="shared" si="0"/>
        <v>64.180000000000007</v>
      </c>
      <c r="K8" s="42">
        <f t="shared" si="0"/>
        <v>386.2</v>
      </c>
      <c r="L8" s="43">
        <f t="shared" si="0"/>
        <v>445.8</v>
      </c>
      <c r="M8" s="44"/>
    </row>
    <row r="9" spans="1:13" ht="15" hidden="1" customHeight="1" thickBot="1">
      <c r="A9" s="321" t="s">
        <v>31</v>
      </c>
      <c r="B9" s="326" t="s">
        <v>78</v>
      </c>
      <c r="C9" s="328">
        <v>100</v>
      </c>
      <c r="D9" s="306">
        <v>100</v>
      </c>
      <c r="E9" s="306">
        <v>0.4</v>
      </c>
      <c r="F9" s="306">
        <v>0.4</v>
      </c>
      <c r="G9" s="306">
        <v>0.4</v>
      </c>
      <c r="H9" s="306">
        <v>0.4</v>
      </c>
      <c r="I9" s="296">
        <v>9.8000000000000007</v>
      </c>
      <c r="J9" s="296">
        <v>9.8000000000000007</v>
      </c>
      <c r="K9" s="296">
        <v>42.7</v>
      </c>
      <c r="L9" s="296">
        <v>42.7</v>
      </c>
      <c r="M9" s="305"/>
    </row>
    <row r="10" spans="1:13" ht="21" customHeight="1" thickBot="1">
      <c r="A10" s="325"/>
      <c r="B10" s="362"/>
      <c r="C10" s="329"/>
      <c r="D10" s="307"/>
      <c r="E10" s="307"/>
      <c r="F10" s="307"/>
      <c r="G10" s="307"/>
      <c r="H10" s="307"/>
      <c r="I10" s="289">
        <v>12.73</v>
      </c>
      <c r="J10" s="289">
        <v>12.73</v>
      </c>
      <c r="K10" s="289">
        <v>42.68</v>
      </c>
      <c r="L10" s="289">
        <v>42.68</v>
      </c>
      <c r="M10" s="305"/>
    </row>
    <row r="11" spans="1:13" ht="23.25" customHeight="1" thickBot="1">
      <c r="A11" s="358"/>
      <c r="B11" s="22" t="s">
        <v>48</v>
      </c>
      <c r="C11" s="20">
        <v>60</v>
      </c>
      <c r="D11" s="35">
        <v>60</v>
      </c>
      <c r="E11" s="35">
        <v>0.24</v>
      </c>
      <c r="F11" s="35">
        <f>SUM(F9)</f>
        <v>0.4</v>
      </c>
      <c r="G11" s="35">
        <v>0.24</v>
      </c>
      <c r="H11" s="35">
        <f>SUM(H9)</f>
        <v>0.4</v>
      </c>
      <c r="I11" s="35">
        <v>7.64</v>
      </c>
      <c r="J11" s="35">
        <v>7.64</v>
      </c>
      <c r="K11" s="35">
        <v>25.61</v>
      </c>
      <c r="L11" s="35">
        <v>25.61</v>
      </c>
      <c r="M11" s="37"/>
    </row>
    <row r="12" spans="1:13" ht="1.5" hidden="1" customHeight="1" thickBot="1">
      <c r="A12" s="321" t="s">
        <v>39</v>
      </c>
      <c r="B12" s="31"/>
      <c r="C12" s="130"/>
      <c r="D12" s="131"/>
      <c r="E12" s="130"/>
      <c r="F12" s="140"/>
      <c r="G12" s="130"/>
      <c r="H12" s="140"/>
      <c r="I12" s="130"/>
      <c r="J12" s="131"/>
      <c r="K12" s="130"/>
      <c r="L12" s="131"/>
      <c r="M12" s="135"/>
    </row>
    <row r="13" spans="1:13" ht="21" customHeight="1">
      <c r="A13" s="302"/>
      <c r="B13" s="112" t="s">
        <v>210</v>
      </c>
      <c r="C13" s="239">
        <v>30</v>
      </c>
      <c r="D13" s="270">
        <v>60</v>
      </c>
      <c r="E13" s="270">
        <v>0.5</v>
      </c>
      <c r="F13" s="270">
        <v>0.83</v>
      </c>
      <c r="G13" s="270">
        <v>2</v>
      </c>
      <c r="H13" s="270">
        <v>3.33</v>
      </c>
      <c r="I13" s="270">
        <v>2.8</v>
      </c>
      <c r="J13" s="270">
        <v>4.91</v>
      </c>
      <c r="K13" s="270">
        <v>31.5</v>
      </c>
      <c r="L13" s="270">
        <v>52.5</v>
      </c>
      <c r="M13" s="56" t="s">
        <v>211</v>
      </c>
    </row>
    <row r="14" spans="1:13" ht="28.5" customHeight="1">
      <c r="A14" s="323"/>
      <c r="B14" s="269" t="s">
        <v>190</v>
      </c>
      <c r="C14" s="6">
        <v>150</v>
      </c>
      <c r="D14" s="273">
        <v>180</v>
      </c>
      <c r="E14" s="273">
        <v>3.23</v>
      </c>
      <c r="F14" s="266">
        <v>3.87</v>
      </c>
      <c r="G14" s="273">
        <v>3</v>
      </c>
      <c r="H14" s="273">
        <v>3.6</v>
      </c>
      <c r="I14" s="273">
        <v>11.93</v>
      </c>
      <c r="J14" s="273">
        <v>14.31</v>
      </c>
      <c r="K14" s="273">
        <v>88.5</v>
      </c>
      <c r="L14" s="273">
        <v>106.2</v>
      </c>
      <c r="M14" s="56" t="s">
        <v>191</v>
      </c>
    </row>
    <row r="15" spans="1:13" ht="20.25" customHeight="1">
      <c r="A15" s="323"/>
      <c r="B15" s="267" t="s">
        <v>22</v>
      </c>
      <c r="C15" s="6">
        <v>110</v>
      </c>
      <c r="D15" s="272">
        <v>130</v>
      </c>
      <c r="E15" s="273">
        <v>3.88</v>
      </c>
      <c r="F15" s="10">
        <v>4.59</v>
      </c>
      <c r="G15" s="273">
        <v>2.79</v>
      </c>
      <c r="H15" s="94">
        <v>3.29</v>
      </c>
      <c r="I15" s="273">
        <v>24.12</v>
      </c>
      <c r="J15" s="94">
        <v>28.08</v>
      </c>
      <c r="K15" s="273">
        <v>137.86000000000001</v>
      </c>
      <c r="L15" s="272">
        <v>162.93</v>
      </c>
      <c r="M15" s="56" t="s">
        <v>98</v>
      </c>
    </row>
    <row r="16" spans="1:13" ht="21" customHeight="1">
      <c r="A16" s="323"/>
      <c r="B16" s="269" t="s">
        <v>149</v>
      </c>
      <c r="C16" s="6">
        <v>60</v>
      </c>
      <c r="D16" s="273">
        <v>80</v>
      </c>
      <c r="E16" s="273">
        <v>12.08</v>
      </c>
      <c r="F16" s="273">
        <v>16.100000000000001</v>
      </c>
      <c r="G16" s="273">
        <v>4.13</v>
      </c>
      <c r="H16" s="273">
        <v>5.51</v>
      </c>
      <c r="I16" s="273">
        <v>1.65</v>
      </c>
      <c r="J16" s="273">
        <v>2.21</v>
      </c>
      <c r="K16" s="273">
        <v>92.25</v>
      </c>
      <c r="L16" s="10">
        <v>123</v>
      </c>
      <c r="M16" s="50" t="s">
        <v>150</v>
      </c>
    </row>
    <row r="17" spans="1:13" ht="18" customHeight="1">
      <c r="A17" s="323"/>
      <c r="B17" s="269" t="s">
        <v>77</v>
      </c>
      <c r="C17" s="6">
        <v>150</v>
      </c>
      <c r="D17" s="169">
        <v>180</v>
      </c>
      <c r="E17" s="179">
        <v>0</v>
      </c>
      <c r="F17" s="179">
        <v>0</v>
      </c>
      <c r="G17" s="179">
        <v>0</v>
      </c>
      <c r="H17" s="10">
        <v>0</v>
      </c>
      <c r="I17" s="179">
        <v>20</v>
      </c>
      <c r="J17" s="179">
        <v>24</v>
      </c>
      <c r="K17" s="179">
        <v>64.02</v>
      </c>
      <c r="L17" s="179">
        <v>76.819999999999993</v>
      </c>
      <c r="M17" s="50"/>
    </row>
    <row r="18" spans="1:13" ht="18.75" customHeight="1" thickBot="1">
      <c r="A18" s="323"/>
      <c r="B18" s="100" t="s">
        <v>14</v>
      </c>
      <c r="C18" s="95">
        <v>30</v>
      </c>
      <c r="D18" s="94">
        <v>37</v>
      </c>
      <c r="E18" s="124">
        <v>2.0099999999999998</v>
      </c>
      <c r="F18" s="131">
        <v>2.48</v>
      </c>
      <c r="G18" s="124">
        <v>0.24</v>
      </c>
      <c r="H18" s="95">
        <v>0.3</v>
      </c>
      <c r="I18" s="124">
        <v>14.19</v>
      </c>
      <c r="J18" s="94">
        <v>17.5</v>
      </c>
      <c r="K18" s="124">
        <v>67</v>
      </c>
      <c r="L18" s="124">
        <v>82.6</v>
      </c>
      <c r="M18" s="124"/>
    </row>
    <row r="19" spans="1:13" ht="18.75" customHeight="1" thickBot="1">
      <c r="A19" s="324"/>
      <c r="B19" s="21" t="s">
        <v>48</v>
      </c>
      <c r="C19" s="35">
        <f t="shared" ref="C19:L19" si="1">C13+C14+C15+C16+C17+C18</f>
        <v>530</v>
      </c>
      <c r="D19" s="20">
        <f t="shared" si="1"/>
        <v>667</v>
      </c>
      <c r="E19" s="20">
        <f t="shared" si="1"/>
        <v>21.699999999999996</v>
      </c>
      <c r="F19" s="20">
        <f t="shared" si="1"/>
        <v>27.87</v>
      </c>
      <c r="G19" s="20">
        <f t="shared" si="1"/>
        <v>12.16</v>
      </c>
      <c r="H19" s="20">
        <f t="shared" si="1"/>
        <v>16.029999999999998</v>
      </c>
      <c r="I19" s="20">
        <f t="shared" si="1"/>
        <v>74.69</v>
      </c>
      <c r="J19" s="20">
        <f t="shared" si="1"/>
        <v>91.009999999999991</v>
      </c>
      <c r="K19" s="20">
        <f t="shared" si="1"/>
        <v>481.13</v>
      </c>
      <c r="L19" s="20">
        <f t="shared" si="1"/>
        <v>604.05000000000007</v>
      </c>
      <c r="M19" s="36"/>
    </row>
    <row r="20" spans="1:13" ht="2.25" customHeight="1">
      <c r="A20" s="301" t="s">
        <v>19</v>
      </c>
      <c r="B20" s="225"/>
      <c r="C20" s="5"/>
      <c r="D20" s="140"/>
      <c r="E20" s="130"/>
      <c r="F20" s="140"/>
      <c r="G20" s="130"/>
      <c r="H20" s="131"/>
      <c r="I20" s="130"/>
      <c r="J20" s="123"/>
      <c r="K20" s="130"/>
      <c r="L20" s="130"/>
      <c r="M20" s="271"/>
    </row>
    <row r="21" spans="1:13" ht="17.25" customHeight="1">
      <c r="A21" s="323"/>
      <c r="B21" s="240" t="s">
        <v>119</v>
      </c>
      <c r="C21" s="95">
        <v>150</v>
      </c>
      <c r="D21" s="289">
        <v>180</v>
      </c>
      <c r="E21" s="289">
        <v>0.15</v>
      </c>
      <c r="F21" s="32">
        <v>0.18</v>
      </c>
      <c r="G21" s="289">
        <v>0</v>
      </c>
      <c r="H21" s="289">
        <v>0</v>
      </c>
      <c r="I21" s="289">
        <v>15</v>
      </c>
      <c r="J21" s="94">
        <v>18</v>
      </c>
      <c r="K21" s="289">
        <v>43.5</v>
      </c>
      <c r="L21" s="32">
        <v>52.2</v>
      </c>
      <c r="M21" s="60" t="s">
        <v>120</v>
      </c>
    </row>
    <row r="22" spans="1:13" ht="15.75" customHeight="1">
      <c r="A22" s="323"/>
      <c r="B22" s="240" t="s">
        <v>79</v>
      </c>
      <c r="C22" s="50">
        <v>15</v>
      </c>
      <c r="D22" s="50">
        <v>20</v>
      </c>
      <c r="E22" s="50">
        <v>1.88</v>
      </c>
      <c r="F22" s="50">
        <v>1.88</v>
      </c>
      <c r="G22" s="50">
        <v>0.54</v>
      </c>
      <c r="H22" s="50">
        <v>0.54</v>
      </c>
      <c r="I22" s="50">
        <v>10.14</v>
      </c>
      <c r="J22" s="50">
        <v>10.14</v>
      </c>
      <c r="K22" s="50">
        <v>52.5</v>
      </c>
      <c r="L22" s="50">
        <v>52.5</v>
      </c>
      <c r="M22" s="50" t="s">
        <v>16</v>
      </c>
    </row>
    <row r="23" spans="1:13" ht="15.75" customHeight="1">
      <c r="A23" s="323"/>
      <c r="B23" s="240" t="s">
        <v>53</v>
      </c>
      <c r="C23" s="50">
        <v>40</v>
      </c>
      <c r="D23" s="50">
        <v>40</v>
      </c>
      <c r="E23" s="50">
        <v>5.0999999999999996</v>
      </c>
      <c r="F23" s="50">
        <v>5.0999999999999996</v>
      </c>
      <c r="G23" s="50">
        <v>4.5999999999999996</v>
      </c>
      <c r="H23" s="50">
        <v>4.5999999999999996</v>
      </c>
      <c r="I23" s="50">
        <v>0.3</v>
      </c>
      <c r="J23" s="50">
        <v>0.3</v>
      </c>
      <c r="K23" s="50">
        <v>63</v>
      </c>
      <c r="L23" s="50">
        <v>63</v>
      </c>
      <c r="M23" s="50" t="s">
        <v>84</v>
      </c>
    </row>
    <row r="24" spans="1:13" ht="16.5" thickBot="1">
      <c r="A24" s="402"/>
      <c r="B24" s="88" t="s">
        <v>48</v>
      </c>
      <c r="C24" s="256">
        <f t="shared" ref="C24:L24" si="2">C20+C21+C22+C23</f>
        <v>205</v>
      </c>
      <c r="D24" s="256">
        <f t="shared" si="2"/>
        <v>240</v>
      </c>
      <c r="E24" s="256">
        <f t="shared" si="2"/>
        <v>7.129999999999999</v>
      </c>
      <c r="F24" s="256">
        <f t="shared" si="2"/>
        <v>7.16</v>
      </c>
      <c r="G24" s="256">
        <f t="shared" si="2"/>
        <v>5.14</v>
      </c>
      <c r="H24" s="257">
        <f t="shared" si="2"/>
        <v>5.14</v>
      </c>
      <c r="I24" s="256">
        <f t="shared" si="2"/>
        <v>25.44</v>
      </c>
      <c r="J24" s="256">
        <f t="shared" si="2"/>
        <v>28.44</v>
      </c>
      <c r="K24" s="256">
        <f t="shared" si="2"/>
        <v>159</v>
      </c>
      <c r="L24" s="257">
        <f t="shared" si="2"/>
        <v>167.7</v>
      </c>
      <c r="M24" s="4"/>
    </row>
    <row r="25" spans="1:13" ht="16.5" thickBot="1">
      <c r="A25" s="316" t="s">
        <v>15</v>
      </c>
      <c r="B25" s="400"/>
      <c r="C25" s="258">
        <f>C8+C11+C19+C24</f>
        <v>1195</v>
      </c>
      <c r="D25" s="258" t="s">
        <v>188</v>
      </c>
      <c r="E25" s="258">
        <f t="shared" ref="E25:L25" si="3">E8+E11+E19+E24</f>
        <v>40.22</v>
      </c>
      <c r="F25" s="258">
        <f t="shared" si="3"/>
        <v>48.180000000000007</v>
      </c>
      <c r="G25" s="258">
        <f t="shared" si="3"/>
        <v>30.68</v>
      </c>
      <c r="H25" s="258">
        <f t="shared" si="3"/>
        <v>36.89</v>
      </c>
      <c r="I25" s="258">
        <f t="shared" si="3"/>
        <v>163.6</v>
      </c>
      <c r="J25" s="258">
        <f t="shared" si="3"/>
        <v>191.26999999999998</v>
      </c>
      <c r="K25" s="258">
        <f t="shared" si="3"/>
        <v>1051.94</v>
      </c>
      <c r="L25" s="259">
        <f t="shared" si="3"/>
        <v>1243.1600000000001</v>
      </c>
      <c r="M25" s="16"/>
    </row>
  </sheetData>
  <mergeCells count="33"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  <mergeCell ref="M9:M10"/>
    <mergeCell ref="M6:M7"/>
    <mergeCell ref="A9:A11"/>
    <mergeCell ref="A12:A19"/>
    <mergeCell ref="H6:H7"/>
    <mergeCell ref="J6:J7"/>
    <mergeCell ref="L6:L7"/>
    <mergeCell ref="G9:G10"/>
    <mergeCell ref="H9:H10"/>
    <mergeCell ref="B9:B10"/>
    <mergeCell ref="C9:C10"/>
    <mergeCell ref="D9:D10"/>
    <mergeCell ref="G6:G7"/>
    <mergeCell ref="I6:I7"/>
    <mergeCell ref="K6:K7"/>
    <mergeCell ref="A25:B25"/>
    <mergeCell ref="A4:A8"/>
    <mergeCell ref="B6:B7"/>
    <mergeCell ref="F6:F7"/>
    <mergeCell ref="E9:E10"/>
    <mergeCell ref="F9:F10"/>
    <mergeCell ref="E6:E7"/>
    <mergeCell ref="A20:A2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view="pageBreakPreview" zoomScaleSheetLayoutView="100" workbookViewId="0">
      <selection activeCell="B10" sqref="B10:L10"/>
    </sheetView>
  </sheetViews>
  <sheetFormatPr defaultRowHeight="15"/>
  <cols>
    <col min="1" max="1" width="15" customWidth="1"/>
    <col min="2" max="2" width="26.28515625" customWidth="1"/>
    <col min="3" max="3" width="7.28515625" customWidth="1"/>
    <col min="4" max="4" width="6.42578125" customWidth="1"/>
    <col min="12" max="12" width="8.5703125" customWidth="1"/>
    <col min="13" max="13" width="12.85546875" customWidth="1"/>
  </cols>
  <sheetData>
    <row r="1" spans="1:13" ht="31.5" customHeight="1" thickBot="1">
      <c r="A1" s="376" t="s">
        <v>0</v>
      </c>
      <c r="B1" s="376" t="s">
        <v>1</v>
      </c>
      <c r="C1" s="382" t="s">
        <v>2</v>
      </c>
      <c r="D1" s="383"/>
      <c r="E1" s="384" t="s">
        <v>3</v>
      </c>
      <c r="F1" s="385"/>
      <c r="G1" s="385"/>
      <c r="H1" s="385"/>
      <c r="I1" s="385"/>
      <c r="J1" s="379"/>
      <c r="K1" s="382" t="s">
        <v>4</v>
      </c>
      <c r="L1" s="383"/>
      <c r="M1" s="409" t="s">
        <v>5</v>
      </c>
    </row>
    <row r="2" spans="1:13">
      <c r="A2" s="377"/>
      <c r="B2" s="377"/>
      <c r="C2" s="366" t="s">
        <v>6</v>
      </c>
      <c r="D2" s="368" t="s">
        <v>7</v>
      </c>
      <c r="E2" s="82" t="s">
        <v>8</v>
      </c>
      <c r="F2" s="77" t="s">
        <v>8</v>
      </c>
      <c r="G2" s="77" t="s">
        <v>9</v>
      </c>
      <c r="H2" s="77" t="s">
        <v>9</v>
      </c>
      <c r="I2" s="77" t="s">
        <v>10</v>
      </c>
      <c r="J2" s="78" t="s">
        <v>10</v>
      </c>
      <c r="K2" s="366" t="s">
        <v>11</v>
      </c>
      <c r="L2" s="366" t="s">
        <v>7</v>
      </c>
      <c r="M2" s="410"/>
    </row>
    <row r="3" spans="1:13" ht="15.75" thickBot="1">
      <c r="A3" s="378"/>
      <c r="B3" s="377"/>
      <c r="C3" s="367"/>
      <c r="D3" s="369"/>
      <c r="E3" s="75" t="s">
        <v>6</v>
      </c>
      <c r="F3" s="80" t="s">
        <v>7</v>
      </c>
      <c r="G3" s="80" t="s">
        <v>6</v>
      </c>
      <c r="H3" s="80" t="s">
        <v>7</v>
      </c>
      <c r="I3" s="80" t="s">
        <v>6</v>
      </c>
      <c r="J3" s="81" t="s">
        <v>7</v>
      </c>
      <c r="K3" s="367"/>
      <c r="L3" s="367"/>
      <c r="M3" s="411"/>
    </row>
    <row r="4" spans="1:13" ht="27" customHeight="1">
      <c r="A4" s="301" t="s">
        <v>45</v>
      </c>
      <c r="B4" s="112" t="s">
        <v>134</v>
      </c>
      <c r="C4" s="6">
        <v>180</v>
      </c>
      <c r="D4" s="254">
        <v>200</v>
      </c>
      <c r="E4" s="254">
        <v>4.7699999999999996</v>
      </c>
      <c r="F4" s="9">
        <v>5.3</v>
      </c>
      <c r="G4" s="254">
        <v>4.59</v>
      </c>
      <c r="H4" s="9">
        <v>5.0999999999999996</v>
      </c>
      <c r="I4" s="254">
        <v>24.75</v>
      </c>
      <c r="J4" s="246">
        <v>27.5</v>
      </c>
      <c r="K4" s="254">
        <v>160.19999999999999</v>
      </c>
      <c r="L4" s="254">
        <v>178</v>
      </c>
      <c r="M4" s="50" t="s">
        <v>135</v>
      </c>
    </row>
    <row r="5" spans="1:13" ht="17.25" customHeight="1" thickBot="1">
      <c r="A5" s="303"/>
      <c r="B5" s="113" t="s">
        <v>26</v>
      </c>
      <c r="C5" s="95">
        <v>180</v>
      </c>
      <c r="D5" s="244">
        <v>200</v>
      </c>
      <c r="E5" s="254">
        <v>3.51</v>
      </c>
      <c r="F5" s="254">
        <v>3.9</v>
      </c>
      <c r="G5" s="254">
        <v>3.15</v>
      </c>
      <c r="H5" s="254">
        <v>3.5</v>
      </c>
      <c r="I5" s="254">
        <v>20.6</v>
      </c>
      <c r="J5" s="244">
        <v>22.9</v>
      </c>
      <c r="K5" s="254">
        <v>121.5</v>
      </c>
      <c r="L5" s="10">
        <v>135</v>
      </c>
      <c r="M5" s="52" t="s">
        <v>70</v>
      </c>
    </row>
    <row r="6" spans="1:13" ht="14.25" customHeight="1" thickBot="1">
      <c r="A6" s="303"/>
      <c r="B6" s="319" t="s">
        <v>160</v>
      </c>
      <c r="C6" s="6">
        <v>35</v>
      </c>
      <c r="D6" s="63">
        <v>40</v>
      </c>
      <c r="E6" s="10">
        <v>4.9000000000000004</v>
      </c>
      <c r="F6" s="40">
        <v>6.13</v>
      </c>
      <c r="G6" s="95">
        <v>2.9</v>
      </c>
      <c r="H6" s="244">
        <v>3.63</v>
      </c>
      <c r="I6" s="254">
        <v>14</v>
      </c>
      <c r="J6" s="244">
        <v>17.5</v>
      </c>
      <c r="K6" s="254">
        <v>104</v>
      </c>
      <c r="L6" s="244">
        <v>130</v>
      </c>
      <c r="M6" s="53" t="s">
        <v>180</v>
      </c>
    </row>
    <row r="7" spans="1:13" ht="13.5" customHeight="1" thickBot="1">
      <c r="A7" s="303"/>
      <c r="B7" s="320"/>
      <c r="C7" s="95">
        <v>5</v>
      </c>
      <c r="D7" s="25">
        <v>10</v>
      </c>
      <c r="E7" s="10"/>
      <c r="F7" s="40"/>
      <c r="G7" s="95"/>
      <c r="H7" s="244"/>
      <c r="I7" s="254"/>
      <c r="J7" s="244"/>
      <c r="K7" s="254"/>
      <c r="L7" s="244"/>
      <c r="M7" s="53"/>
    </row>
    <row r="8" spans="1:13" ht="26.25" customHeight="1" thickBot="1">
      <c r="A8" s="304"/>
      <c r="B8" s="21" t="s">
        <v>48</v>
      </c>
      <c r="C8" s="35">
        <v>400</v>
      </c>
      <c r="D8" s="20">
        <f>D4+D5+D6+D7</f>
        <v>450</v>
      </c>
      <c r="E8" s="20">
        <f t="shared" ref="E8:L8" si="0">E4+E5+E6</f>
        <v>13.18</v>
      </c>
      <c r="F8" s="20">
        <f t="shared" si="0"/>
        <v>15.329999999999998</v>
      </c>
      <c r="G8" s="20">
        <f t="shared" si="0"/>
        <v>10.64</v>
      </c>
      <c r="H8" s="20">
        <f t="shared" si="0"/>
        <v>12.23</v>
      </c>
      <c r="I8" s="20">
        <f t="shared" si="0"/>
        <v>59.35</v>
      </c>
      <c r="J8" s="20">
        <f t="shared" si="0"/>
        <v>67.900000000000006</v>
      </c>
      <c r="K8" s="20">
        <f t="shared" si="0"/>
        <v>385.7</v>
      </c>
      <c r="L8" s="20">
        <f t="shared" si="0"/>
        <v>443</v>
      </c>
      <c r="M8" s="44"/>
    </row>
    <row r="9" spans="1:13" ht="21" customHeight="1" thickBot="1">
      <c r="A9" s="407" t="s">
        <v>117</v>
      </c>
      <c r="B9" s="176" t="s">
        <v>78</v>
      </c>
      <c r="C9" s="172">
        <v>100</v>
      </c>
      <c r="D9" s="168">
        <v>100</v>
      </c>
      <c r="E9" s="168">
        <v>0.4</v>
      </c>
      <c r="F9" s="178">
        <v>0.4</v>
      </c>
      <c r="G9" s="167">
        <v>0.4</v>
      </c>
      <c r="H9" s="168">
        <v>0.4</v>
      </c>
      <c r="I9" s="168">
        <v>12.73</v>
      </c>
      <c r="J9" s="178">
        <v>12.73</v>
      </c>
      <c r="K9" s="168">
        <v>42.68</v>
      </c>
      <c r="L9" s="168">
        <v>42.68</v>
      </c>
      <c r="M9" s="260"/>
    </row>
    <row r="10" spans="1:13" ht="21.75" customHeight="1" thickBot="1">
      <c r="A10" s="408"/>
      <c r="B10" s="21" t="s">
        <v>48</v>
      </c>
      <c r="C10" s="35">
        <v>60</v>
      </c>
      <c r="D10" s="20">
        <v>60</v>
      </c>
      <c r="E10" s="42">
        <v>0.24</v>
      </c>
      <c r="F10" s="24">
        <v>0.24</v>
      </c>
      <c r="G10" s="119">
        <v>0.24</v>
      </c>
      <c r="H10" s="42">
        <v>0.24</v>
      </c>
      <c r="I10" s="42">
        <v>7.64</v>
      </c>
      <c r="J10" s="24">
        <v>7.64</v>
      </c>
      <c r="K10" s="42">
        <v>25.61</v>
      </c>
      <c r="L10" s="119">
        <v>25.61</v>
      </c>
      <c r="M10" s="34"/>
    </row>
    <row r="11" spans="1:13" ht="0.75" customHeight="1">
      <c r="A11" s="301" t="s">
        <v>38</v>
      </c>
      <c r="B11" s="112" t="s">
        <v>54</v>
      </c>
      <c r="C11" s="175">
        <v>30</v>
      </c>
      <c r="D11" s="174">
        <v>50</v>
      </c>
      <c r="E11" s="174">
        <v>0.7</v>
      </c>
      <c r="F11" s="174">
        <v>1.1000000000000001</v>
      </c>
      <c r="G11" s="174">
        <v>0.9</v>
      </c>
      <c r="H11" s="174">
        <v>1.5</v>
      </c>
      <c r="I11" s="174">
        <v>2.2999999999999998</v>
      </c>
      <c r="J11" s="174">
        <v>3.8</v>
      </c>
      <c r="K11" s="174">
        <v>19.5</v>
      </c>
      <c r="L11" s="174">
        <v>33</v>
      </c>
      <c r="M11" s="177" t="s">
        <v>85</v>
      </c>
    </row>
    <row r="12" spans="1:13" ht="15.75" customHeight="1">
      <c r="A12" s="302"/>
      <c r="B12" s="295" t="s">
        <v>212</v>
      </c>
      <c r="C12" s="239">
        <v>30</v>
      </c>
      <c r="D12" s="293">
        <v>50</v>
      </c>
      <c r="E12" s="293">
        <v>0.25</v>
      </c>
      <c r="F12" s="291">
        <v>0.41</v>
      </c>
      <c r="G12" s="293">
        <v>0</v>
      </c>
      <c r="H12" s="293">
        <v>0</v>
      </c>
      <c r="I12" s="293">
        <v>0.9</v>
      </c>
      <c r="J12" s="293">
        <v>1.5</v>
      </c>
      <c r="K12" s="293">
        <v>4.55</v>
      </c>
      <c r="L12" s="293">
        <v>7.58</v>
      </c>
      <c r="M12" s="226"/>
    </row>
    <row r="13" spans="1:13" ht="18" customHeight="1">
      <c r="A13" s="323"/>
      <c r="B13" s="269" t="s">
        <v>55</v>
      </c>
      <c r="C13" s="6">
        <v>150</v>
      </c>
      <c r="D13" s="63">
        <v>180</v>
      </c>
      <c r="E13" s="63">
        <v>1.42</v>
      </c>
      <c r="F13" s="62">
        <v>1.71</v>
      </c>
      <c r="G13" s="63">
        <v>2.1</v>
      </c>
      <c r="H13" s="63">
        <v>2.52</v>
      </c>
      <c r="I13" s="63">
        <v>8.32</v>
      </c>
      <c r="J13" s="63">
        <v>9.98</v>
      </c>
      <c r="K13" s="63">
        <v>58.5</v>
      </c>
      <c r="L13" s="63">
        <v>70.2</v>
      </c>
      <c r="M13" s="56" t="s">
        <v>73</v>
      </c>
    </row>
    <row r="14" spans="1:13" ht="34.5" customHeight="1">
      <c r="A14" s="323"/>
      <c r="B14" s="278" t="s">
        <v>199</v>
      </c>
      <c r="C14" s="6">
        <v>110</v>
      </c>
      <c r="D14" s="178">
        <v>130</v>
      </c>
      <c r="E14" s="179">
        <v>2.0499999999999998</v>
      </c>
      <c r="F14" s="10">
        <v>2.4300000000000002</v>
      </c>
      <c r="G14" s="179">
        <v>3.01</v>
      </c>
      <c r="H14" s="94">
        <v>3.55</v>
      </c>
      <c r="I14" s="179">
        <v>12.54</v>
      </c>
      <c r="J14" s="94">
        <v>14.8</v>
      </c>
      <c r="K14" s="179">
        <v>86.53</v>
      </c>
      <c r="L14" s="178">
        <v>102.3</v>
      </c>
      <c r="M14" s="56" t="s">
        <v>200</v>
      </c>
    </row>
    <row r="15" spans="1:13" ht="21.75" customHeight="1">
      <c r="A15" s="323"/>
      <c r="B15" s="269" t="s">
        <v>57</v>
      </c>
      <c r="C15" s="6">
        <v>50</v>
      </c>
      <c r="D15" s="241">
        <v>70</v>
      </c>
      <c r="E15" s="241">
        <v>8.93</v>
      </c>
      <c r="F15" s="241">
        <v>12.51</v>
      </c>
      <c r="G15" s="241">
        <v>7.31</v>
      </c>
      <c r="H15" s="241">
        <v>10.23</v>
      </c>
      <c r="I15" s="241">
        <v>7.44</v>
      </c>
      <c r="J15" s="241">
        <v>10.41</v>
      </c>
      <c r="K15" s="241">
        <v>132</v>
      </c>
      <c r="L15" s="10">
        <v>184.6</v>
      </c>
      <c r="M15" s="50" t="s">
        <v>60</v>
      </c>
    </row>
    <row r="16" spans="1:13" ht="20.25" customHeight="1">
      <c r="A16" s="323"/>
      <c r="B16" s="262" t="s">
        <v>166</v>
      </c>
      <c r="C16" s="6">
        <v>150</v>
      </c>
      <c r="D16" s="244">
        <v>180</v>
      </c>
      <c r="E16" s="254">
        <v>0.38</v>
      </c>
      <c r="F16" s="254">
        <v>0.45</v>
      </c>
      <c r="G16" s="254">
        <v>0</v>
      </c>
      <c r="H16" s="244">
        <v>0</v>
      </c>
      <c r="I16" s="254">
        <v>13.73</v>
      </c>
      <c r="J16" s="244">
        <v>16.47</v>
      </c>
      <c r="K16" s="254">
        <v>54</v>
      </c>
      <c r="L16" s="254">
        <v>64.8</v>
      </c>
      <c r="M16" s="252" t="s">
        <v>59</v>
      </c>
    </row>
    <row r="17" spans="1:13" ht="18.75" customHeight="1" thickBot="1">
      <c r="A17" s="323"/>
      <c r="B17" s="262" t="s">
        <v>14</v>
      </c>
      <c r="C17" s="6">
        <v>30</v>
      </c>
      <c r="D17" s="94">
        <v>37</v>
      </c>
      <c r="E17" s="110">
        <v>2.0099999999999998</v>
      </c>
      <c r="F17" s="139">
        <v>2.48</v>
      </c>
      <c r="G17" s="110">
        <v>0.24</v>
      </c>
      <c r="H17" s="95">
        <v>0.3</v>
      </c>
      <c r="I17" s="110">
        <v>14.19</v>
      </c>
      <c r="J17" s="94">
        <v>17.5</v>
      </c>
      <c r="K17" s="110">
        <v>67</v>
      </c>
      <c r="L17" s="110">
        <v>82.6</v>
      </c>
      <c r="M17" s="106"/>
    </row>
    <row r="18" spans="1:13" ht="17.25" hidden="1" customHeight="1" thickBot="1">
      <c r="A18" s="323"/>
      <c r="B18" s="263"/>
      <c r="C18" s="95"/>
      <c r="D18" s="106"/>
      <c r="E18" s="106"/>
      <c r="F18" s="106"/>
      <c r="G18" s="106"/>
      <c r="H18" s="106"/>
      <c r="I18" s="106"/>
      <c r="J18" s="106"/>
      <c r="K18" s="106"/>
      <c r="L18" s="106"/>
      <c r="M18" s="95"/>
    </row>
    <row r="19" spans="1:13" ht="21.75" customHeight="1" thickBot="1">
      <c r="A19" s="156"/>
      <c r="B19" s="21" t="s">
        <v>48</v>
      </c>
      <c r="C19" s="35">
        <f t="shared" ref="C19:L19" si="1">C11+C13+C14+C15+C16+C17+C18</f>
        <v>520</v>
      </c>
      <c r="D19" s="35">
        <f t="shared" si="1"/>
        <v>647</v>
      </c>
      <c r="E19" s="20">
        <f t="shared" si="1"/>
        <v>15.49</v>
      </c>
      <c r="F19" s="35">
        <f t="shared" si="1"/>
        <v>20.68</v>
      </c>
      <c r="G19" s="20">
        <f t="shared" si="1"/>
        <v>13.56</v>
      </c>
      <c r="H19" s="35">
        <f t="shared" si="1"/>
        <v>18.100000000000001</v>
      </c>
      <c r="I19" s="20">
        <f t="shared" si="1"/>
        <v>58.519999999999996</v>
      </c>
      <c r="J19" s="35">
        <f t="shared" si="1"/>
        <v>72.960000000000008</v>
      </c>
      <c r="K19" s="20">
        <f t="shared" si="1"/>
        <v>417.53</v>
      </c>
      <c r="L19" s="20">
        <f t="shared" si="1"/>
        <v>537.5</v>
      </c>
      <c r="M19" s="36"/>
    </row>
    <row r="20" spans="1:13" ht="17.25" customHeight="1">
      <c r="A20" s="301" t="s">
        <v>19</v>
      </c>
      <c r="B20" s="237" t="s">
        <v>103</v>
      </c>
      <c r="C20" s="5">
        <v>50</v>
      </c>
      <c r="D20" s="130">
        <v>60</v>
      </c>
      <c r="E20" s="130">
        <v>6.17</v>
      </c>
      <c r="F20" s="140">
        <v>7.4</v>
      </c>
      <c r="G20" s="130">
        <v>6.58</v>
      </c>
      <c r="H20" s="130">
        <v>7.9</v>
      </c>
      <c r="I20" s="130">
        <v>23.33</v>
      </c>
      <c r="J20" s="140">
        <v>28</v>
      </c>
      <c r="K20" s="130">
        <v>178.3</v>
      </c>
      <c r="L20" s="140">
        <v>214</v>
      </c>
      <c r="M20" s="91" t="s">
        <v>174</v>
      </c>
    </row>
    <row r="21" spans="1:13" ht="28.5" customHeight="1">
      <c r="A21" s="323"/>
      <c r="B21" s="113" t="s">
        <v>80</v>
      </c>
      <c r="C21" s="129">
        <v>180</v>
      </c>
      <c r="D21" s="123">
        <v>200</v>
      </c>
      <c r="E21" s="116">
        <v>5.22</v>
      </c>
      <c r="F21" s="116">
        <v>5.8</v>
      </c>
      <c r="G21" s="116">
        <v>5.76</v>
      </c>
      <c r="H21" s="116">
        <v>6.4</v>
      </c>
      <c r="I21" s="116">
        <v>8.4600000000000009</v>
      </c>
      <c r="J21" s="116">
        <v>9.4</v>
      </c>
      <c r="K21" s="116">
        <v>105</v>
      </c>
      <c r="L21" s="116">
        <v>116.5</v>
      </c>
      <c r="M21" s="108"/>
    </row>
    <row r="22" spans="1:13" ht="2.25" customHeight="1" thickBot="1">
      <c r="A22" s="323"/>
      <c r="B22" s="126"/>
      <c r="C22" s="95"/>
      <c r="D22" s="124"/>
      <c r="E22" s="124"/>
      <c r="F22" s="124"/>
      <c r="G22" s="124"/>
      <c r="H22" s="124"/>
      <c r="I22" s="124"/>
      <c r="J22" s="124"/>
      <c r="K22" s="124"/>
      <c r="L22" s="124"/>
      <c r="M22" s="143"/>
    </row>
    <row r="23" spans="1:13" ht="18.75" customHeight="1" thickBot="1">
      <c r="A23" s="324"/>
      <c r="B23" s="21" t="s">
        <v>48</v>
      </c>
      <c r="C23" s="35">
        <f t="shared" ref="C23:L23" si="2">C20+C21+C22</f>
        <v>230</v>
      </c>
      <c r="D23" s="35">
        <f t="shared" si="2"/>
        <v>260</v>
      </c>
      <c r="E23" s="20">
        <f t="shared" si="2"/>
        <v>11.39</v>
      </c>
      <c r="F23" s="35">
        <f t="shared" si="2"/>
        <v>13.2</v>
      </c>
      <c r="G23" s="20">
        <f t="shared" si="2"/>
        <v>12.34</v>
      </c>
      <c r="H23" s="35">
        <f t="shared" si="2"/>
        <v>14.3</v>
      </c>
      <c r="I23" s="20">
        <f t="shared" si="2"/>
        <v>31.79</v>
      </c>
      <c r="J23" s="35">
        <f t="shared" si="2"/>
        <v>37.4</v>
      </c>
      <c r="K23" s="20">
        <f t="shared" si="2"/>
        <v>283.3</v>
      </c>
      <c r="L23" s="20">
        <f t="shared" si="2"/>
        <v>330.5</v>
      </c>
      <c r="M23" s="47"/>
    </row>
    <row r="24" spans="1:13" ht="16.5" thickBot="1">
      <c r="A24" s="316" t="s">
        <v>15</v>
      </c>
      <c r="B24" s="361"/>
      <c r="C24" s="17">
        <f t="shared" ref="C24:L24" si="3">C8+C10+C19+C23</f>
        <v>1210</v>
      </c>
      <c r="D24" s="12">
        <f t="shared" si="3"/>
        <v>1417</v>
      </c>
      <c r="E24" s="12">
        <f t="shared" si="3"/>
        <v>40.299999999999997</v>
      </c>
      <c r="F24" s="12">
        <f t="shared" si="3"/>
        <v>49.45</v>
      </c>
      <c r="G24" s="12">
        <f t="shared" si="3"/>
        <v>36.78</v>
      </c>
      <c r="H24" s="12">
        <f t="shared" si="3"/>
        <v>44.870000000000005</v>
      </c>
      <c r="I24" s="12">
        <f t="shared" si="3"/>
        <v>157.29999999999998</v>
      </c>
      <c r="J24" s="12">
        <f t="shared" si="3"/>
        <v>185.9</v>
      </c>
      <c r="K24" s="12">
        <f t="shared" si="3"/>
        <v>1112.1399999999999</v>
      </c>
      <c r="L24" s="12">
        <f t="shared" si="3"/>
        <v>1336.6100000000001</v>
      </c>
      <c r="M24" s="16"/>
    </row>
  </sheetData>
  <mergeCells count="16"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  <mergeCell ref="A24:B24"/>
    <mergeCell ref="B6:B7"/>
    <mergeCell ref="A11:A18"/>
    <mergeCell ref="A20:A23"/>
    <mergeCell ref="A4:A8"/>
    <mergeCell ref="A9:A10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view="pageBreakPreview" zoomScaleSheetLayoutView="100" workbookViewId="0">
      <selection activeCell="B22" sqref="B22:L22"/>
    </sheetView>
  </sheetViews>
  <sheetFormatPr defaultRowHeight="15"/>
  <cols>
    <col min="1" max="1" width="11.42578125" customWidth="1"/>
    <col min="2" max="2" width="24.85546875" customWidth="1"/>
    <col min="3" max="3" width="6.7109375" customWidth="1"/>
    <col min="4" max="4" width="7.28515625" customWidth="1"/>
    <col min="5" max="5" width="7.5703125" customWidth="1"/>
    <col min="10" max="10" width="9.42578125" customWidth="1"/>
    <col min="12" max="12" width="10" customWidth="1"/>
    <col min="13" max="13" width="13.42578125" customWidth="1"/>
  </cols>
  <sheetData>
    <row r="1" spans="1:14" ht="34.5" customHeight="1" thickBot="1">
      <c r="A1" s="421" t="s">
        <v>0</v>
      </c>
      <c r="B1" s="421" t="s">
        <v>1</v>
      </c>
      <c r="C1" s="424" t="s">
        <v>2</v>
      </c>
      <c r="D1" s="425"/>
      <c r="E1" s="424" t="s">
        <v>30</v>
      </c>
      <c r="F1" s="426"/>
      <c r="G1" s="426"/>
      <c r="H1" s="426"/>
      <c r="I1" s="426"/>
      <c r="J1" s="425"/>
      <c r="K1" s="424" t="s">
        <v>4</v>
      </c>
      <c r="L1" s="425"/>
      <c r="M1" s="419" t="s">
        <v>5</v>
      </c>
    </row>
    <row r="2" spans="1:14" ht="27" customHeight="1" thickBot="1">
      <c r="A2" s="422"/>
      <c r="B2" s="422"/>
      <c r="C2" s="421" t="s">
        <v>6</v>
      </c>
      <c r="D2" s="421" t="s">
        <v>7</v>
      </c>
      <c r="E2" s="83" t="s">
        <v>92</v>
      </c>
      <c r="F2" s="83" t="s">
        <v>93</v>
      </c>
      <c r="G2" s="83" t="s">
        <v>94</v>
      </c>
      <c r="H2" s="83" t="s">
        <v>95</v>
      </c>
      <c r="I2" s="83" t="s">
        <v>96</v>
      </c>
      <c r="J2" s="83" t="s">
        <v>97</v>
      </c>
      <c r="K2" s="421" t="s">
        <v>6</v>
      </c>
      <c r="L2" s="421" t="s">
        <v>7</v>
      </c>
      <c r="M2" s="419"/>
    </row>
    <row r="3" spans="1:14" ht="0.75" hidden="1" customHeight="1" thickBot="1">
      <c r="A3" s="423"/>
      <c r="B3" s="422"/>
      <c r="C3" s="422"/>
      <c r="D3" s="422"/>
      <c r="E3" s="13" t="s">
        <v>6</v>
      </c>
      <c r="F3" s="13" t="s">
        <v>7</v>
      </c>
      <c r="G3" s="13" t="s">
        <v>6</v>
      </c>
      <c r="H3" s="13" t="s">
        <v>7</v>
      </c>
      <c r="I3" s="13" t="s">
        <v>6</v>
      </c>
      <c r="J3" s="13" t="s">
        <v>7</v>
      </c>
      <c r="K3" s="422"/>
      <c r="L3" s="422"/>
      <c r="M3" s="420"/>
    </row>
    <row r="4" spans="1:14" ht="33.75" customHeight="1">
      <c r="A4" s="301" t="s">
        <v>110</v>
      </c>
      <c r="B4" s="240" t="s">
        <v>126</v>
      </c>
      <c r="C4" s="239">
        <v>180</v>
      </c>
      <c r="D4" s="274">
        <v>200</v>
      </c>
      <c r="E4" s="282">
        <v>6.66</v>
      </c>
      <c r="F4" s="280">
        <v>7.4</v>
      </c>
      <c r="G4" s="282">
        <v>7.11</v>
      </c>
      <c r="H4" s="276">
        <v>7.9</v>
      </c>
      <c r="I4" s="282">
        <v>26.6</v>
      </c>
      <c r="J4" s="282">
        <v>29.5</v>
      </c>
      <c r="K4" s="282">
        <v>197.1</v>
      </c>
      <c r="L4" s="275">
        <v>219</v>
      </c>
      <c r="M4" s="50" t="s">
        <v>128</v>
      </c>
    </row>
    <row r="5" spans="1:14" ht="25.5" customHeight="1">
      <c r="A5" s="303"/>
      <c r="B5" s="240" t="s">
        <v>32</v>
      </c>
      <c r="C5" s="95">
        <v>180</v>
      </c>
      <c r="D5" s="244">
        <v>200</v>
      </c>
      <c r="E5" s="254">
        <v>2.7</v>
      </c>
      <c r="F5" s="254">
        <v>3</v>
      </c>
      <c r="G5" s="254">
        <v>2.61</v>
      </c>
      <c r="H5" s="254">
        <v>2.9</v>
      </c>
      <c r="I5" s="254">
        <v>12.06</v>
      </c>
      <c r="J5" s="254">
        <v>13.4</v>
      </c>
      <c r="K5" s="254">
        <v>80.099999999999994</v>
      </c>
      <c r="L5" s="254">
        <v>89</v>
      </c>
      <c r="M5" s="254" t="s">
        <v>24</v>
      </c>
    </row>
    <row r="6" spans="1:14" ht="12" customHeight="1">
      <c r="A6" s="359"/>
      <c r="B6" s="319" t="s">
        <v>125</v>
      </c>
      <c r="C6" s="6">
        <v>35</v>
      </c>
      <c r="D6" s="94">
        <v>40</v>
      </c>
      <c r="E6" s="310">
        <v>2.8</v>
      </c>
      <c r="F6" s="310">
        <v>3.25</v>
      </c>
      <c r="G6" s="310">
        <v>5.52</v>
      </c>
      <c r="H6" s="310">
        <v>6.42</v>
      </c>
      <c r="I6" s="310">
        <v>16.84</v>
      </c>
      <c r="J6" s="310">
        <v>19.579999999999998</v>
      </c>
      <c r="K6" s="310">
        <v>130</v>
      </c>
      <c r="L6" s="310">
        <v>180.8</v>
      </c>
      <c r="M6" s="398" t="s">
        <v>63</v>
      </c>
    </row>
    <row r="7" spans="1:14" ht="12.75" customHeight="1">
      <c r="A7" s="359"/>
      <c r="B7" s="390"/>
      <c r="C7" s="6">
        <v>8</v>
      </c>
      <c r="D7" s="94">
        <v>10</v>
      </c>
      <c r="E7" s="375"/>
      <c r="F7" s="375"/>
      <c r="G7" s="375"/>
      <c r="H7" s="375"/>
      <c r="I7" s="375"/>
      <c r="J7" s="375"/>
      <c r="K7" s="375"/>
      <c r="L7" s="375"/>
      <c r="M7" s="399"/>
    </row>
    <row r="8" spans="1:14" ht="0.75" customHeight="1" thickBot="1">
      <c r="A8" s="359"/>
      <c r="B8" s="390"/>
      <c r="C8" s="95">
        <v>5</v>
      </c>
      <c r="D8" s="94">
        <v>5</v>
      </c>
      <c r="E8" s="375"/>
      <c r="F8" s="375"/>
      <c r="G8" s="375"/>
      <c r="H8" s="375"/>
      <c r="I8" s="375"/>
      <c r="J8" s="375"/>
      <c r="K8" s="375"/>
      <c r="L8" s="375"/>
      <c r="M8" s="399"/>
    </row>
    <row r="9" spans="1:14" ht="17.25" customHeight="1" thickBot="1">
      <c r="A9" s="390"/>
      <c r="B9" s="41" t="s">
        <v>48</v>
      </c>
      <c r="C9" s="223">
        <v>403</v>
      </c>
      <c r="D9" s="196">
        <v>450</v>
      </c>
      <c r="E9" s="196">
        <f t="shared" ref="E9:L9" si="0">E4+E5+E6</f>
        <v>12.16</v>
      </c>
      <c r="F9" s="196">
        <f t="shared" si="0"/>
        <v>13.65</v>
      </c>
      <c r="G9" s="196">
        <f t="shared" si="0"/>
        <v>15.24</v>
      </c>
      <c r="H9" s="196">
        <f t="shared" si="0"/>
        <v>17.22</v>
      </c>
      <c r="I9" s="196">
        <f t="shared" si="0"/>
        <v>55.5</v>
      </c>
      <c r="J9" s="196">
        <f t="shared" si="0"/>
        <v>62.48</v>
      </c>
      <c r="K9" s="196">
        <f t="shared" si="0"/>
        <v>407.2</v>
      </c>
      <c r="L9" s="196">
        <f t="shared" si="0"/>
        <v>488.8</v>
      </c>
      <c r="M9" s="117"/>
    </row>
    <row r="10" spans="1:14" ht="17.25" customHeight="1" thickBot="1">
      <c r="A10" s="356" t="s">
        <v>100</v>
      </c>
      <c r="B10" s="218" t="s">
        <v>78</v>
      </c>
      <c r="C10" s="219">
        <v>100</v>
      </c>
      <c r="D10" s="220">
        <v>100</v>
      </c>
      <c r="E10" s="220">
        <v>0.4</v>
      </c>
      <c r="F10" s="220">
        <v>0.4</v>
      </c>
      <c r="G10" s="220">
        <v>0.4</v>
      </c>
      <c r="H10" s="220">
        <v>0.4</v>
      </c>
      <c r="I10" s="220">
        <v>12.73</v>
      </c>
      <c r="J10" s="220">
        <v>12.73</v>
      </c>
      <c r="K10" s="220">
        <v>42.68</v>
      </c>
      <c r="L10" s="224">
        <v>42.68</v>
      </c>
      <c r="M10" s="221"/>
    </row>
    <row r="11" spans="1:14" ht="17.25" customHeight="1" thickBot="1">
      <c r="A11" s="324"/>
      <c r="B11" s="21" t="s">
        <v>48</v>
      </c>
      <c r="C11" s="154">
        <v>60</v>
      </c>
      <c r="D11" s="42">
        <v>60</v>
      </c>
      <c r="E11" s="42">
        <v>0.24</v>
      </c>
      <c r="F11" s="42">
        <v>0.24</v>
      </c>
      <c r="G11" s="42">
        <v>0.24</v>
      </c>
      <c r="H11" s="42">
        <v>0.24</v>
      </c>
      <c r="I11" s="42">
        <v>7.64</v>
      </c>
      <c r="J11" s="42">
        <v>7.64</v>
      </c>
      <c r="K11" s="42">
        <v>25.61</v>
      </c>
      <c r="L11" s="43">
        <v>25.61</v>
      </c>
      <c r="M11" s="222"/>
    </row>
    <row r="12" spans="1:14" ht="21.75" customHeight="1">
      <c r="A12" s="413" t="s">
        <v>162</v>
      </c>
      <c r="B12" s="112" t="s">
        <v>203</v>
      </c>
      <c r="C12" s="239">
        <v>30</v>
      </c>
      <c r="D12" s="274">
        <v>50</v>
      </c>
      <c r="E12" s="282">
        <v>0.2</v>
      </c>
      <c r="F12" s="285">
        <v>0.33</v>
      </c>
      <c r="G12" s="282">
        <v>0</v>
      </c>
      <c r="H12" s="274">
        <v>0</v>
      </c>
      <c r="I12" s="282">
        <v>1.25</v>
      </c>
      <c r="J12" s="282">
        <v>2.08</v>
      </c>
      <c r="K12" s="282">
        <v>5.75</v>
      </c>
      <c r="L12" s="282">
        <v>9.58</v>
      </c>
      <c r="M12" s="286" t="s">
        <v>204</v>
      </c>
    </row>
    <row r="13" spans="1:14" ht="23.25" customHeight="1">
      <c r="A13" s="414"/>
      <c r="B13" s="281" t="s">
        <v>65</v>
      </c>
      <c r="C13" s="287">
        <v>150</v>
      </c>
      <c r="D13" s="283">
        <v>180</v>
      </c>
      <c r="E13" s="283">
        <v>1.05</v>
      </c>
      <c r="F13" s="277">
        <v>1.26</v>
      </c>
      <c r="G13" s="283">
        <v>1.95</v>
      </c>
      <c r="H13" s="283">
        <v>2.34</v>
      </c>
      <c r="I13" s="283">
        <v>7.05</v>
      </c>
      <c r="J13" s="283">
        <v>8.4600000000000009</v>
      </c>
      <c r="K13" s="283">
        <v>51</v>
      </c>
      <c r="L13" s="283">
        <v>61.2</v>
      </c>
      <c r="M13" s="50" t="s">
        <v>71</v>
      </c>
    </row>
    <row r="14" spans="1:14" ht="19.5" customHeight="1">
      <c r="A14" s="414"/>
      <c r="B14" s="319" t="s">
        <v>214</v>
      </c>
      <c r="C14" s="439">
        <v>110</v>
      </c>
      <c r="D14" s="310">
        <v>130</v>
      </c>
      <c r="E14" s="310">
        <v>2.64</v>
      </c>
      <c r="F14" s="307">
        <v>3.1</v>
      </c>
      <c r="G14" s="310">
        <v>3.74</v>
      </c>
      <c r="H14" s="310">
        <v>5.9</v>
      </c>
      <c r="I14" s="310">
        <v>11.88</v>
      </c>
      <c r="J14" s="310">
        <v>14</v>
      </c>
      <c r="K14" s="310">
        <v>102.3</v>
      </c>
      <c r="L14" s="310">
        <v>121.2</v>
      </c>
      <c r="M14" s="441" t="s">
        <v>76</v>
      </c>
      <c r="N14" s="8"/>
    </row>
    <row r="15" spans="1:14" ht="0.75" customHeight="1">
      <c r="A15" s="414"/>
      <c r="B15" s="401"/>
      <c r="C15" s="440"/>
      <c r="D15" s="357"/>
      <c r="E15" s="357"/>
      <c r="F15" s="357"/>
      <c r="G15" s="357"/>
      <c r="H15" s="357"/>
      <c r="I15" s="357"/>
      <c r="J15" s="357"/>
      <c r="K15" s="357"/>
      <c r="L15" s="357"/>
      <c r="M15" s="418"/>
      <c r="N15" s="8"/>
    </row>
    <row r="16" spans="1:14" ht="19.5" customHeight="1">
      <c r="A16" s="414"/>
      <c r="B16" s="269" t="s">
        <v>116</v>
      </c>
      <c r="C16" s="6">
        <v>80</v>
      </c>
      <c r="D16" s="254">
        <v>100</v>
      </c>
      <c r="E16" s="254">
        <v>10.72</v>
      </c>
      <c r="F16" s="6">
        <v>13.4</v>
      </c>
      <c r="G16" s="207">
        <v>5.94</v>
      </c>
      <c r="H16" s="95">
        <v>7.42</v>
      </c>
      <c r="I16" s="207">
        <v>3.86</v>
      </c>
      <c r="J16" s="206">
        <v>4.83</v>
      </c>
      <c r="K16" s="207">
        <v>112</v>
      </c>
      <c r="L16" s="6">
        <v>140</v>
      </c>
      <c r="M16" s="202" t="s">
        <v>122</v>
      </c>
    </row>
    <row r="17" spans="1:13" ht="31.5" customHeight="1">
      <c r="A17" s="414"/>
      <c r="B17" s="269" t="s">
        <v>145</v>
      </c>
      <c r="C17" s="6">
        <v>150</v>
      </c>
      <c r="D17" s="254">
        <v>180</v>
      </c>
      <c r="E17" s="254">
        <v>0.1</v>
      </c>
      <c r="F17" s="6">
        <v>0.2</v>
      </c>
      <c r="G17" s="189">
        <v>0</v>
      </c>
      <c r="H17" s="10">
        <v>0</v>
      </c>
      <c r="I17" s="189">
        <v>17.899999999999999</v>
      </c>
      <c r="J17" s="189">
        <v>18</v>
      </c>
      <c r="K17" s="189">
        <v>68</v>
      </c>
      <c r="L17" s="189">
        <v>72</v>
      </c>
      <c r="M17" s="49" t="s">
        <v>146</v>
      </c>
    </row>
    <row r="18" spans="1:13" ht="18" customHeight="1" thickBot="1">
      <c r="A18" s="414"/>
      <c r="B18" s="269" t="s">
        <v>14</v>
      </c>
      <c r="C18" s="245">
        <v>30</v>
      </c>
      <c r="D18" s="248">
        <v>37</v>
      </c>
      <c r="E18" s="247">
        <v>2.0099999999999998</v>
      </c>
      <c r="F18" s="131">
        <v>2.48</v>
      </c>
      <c r="G18" s="124">
        <v>0.24</v>
      </c>
      <c r="H18" s="95">
        <v>0.3</v>
      </c>
      <c r="I18" s="124">
        <v>14.19</v>
      </c>
      <c r="J18" s="94">
        <v>17.5</v>
      </c>
      <c r="K18" s="124">
        <v>67</v>
      </c>
      <c r="L18" s="124">
        <v>82.6</v>
      </c>
      <c r="M18" s="38"/>
    </row>
    <row r="19" spans="1:13" ht="19.5" customHeight="1" thickBot="1">
      <c r="A19" s="415"/>
      <c r="B19" s="88" t="s">
        <v>48</v>
      </c>
      <c r="C19" s="35">
        <f t="shared" ref="C19:D19" si="1">C13+C14+C16+C17+C18</f>
        <v>520</v>
      </c>
      <c r="D19" s="20">
        <f t="shared" si="1"/>
        <v>627</v>
      </c>
      <c r="E19" s="20">
        <f t="shared" ref="E19:L19" si="2">SUM(E12+E13+E14+E16+E17+E18)</f>
        <v>16.72</v>
      </c>
      <c r="F19" s="20">
        <f t="shared" si="2"/>
        <v>20.77</v>
      </c>
      <c r="G19" s="20">
        <f t="shared" si="2"/>
        <v>11.870000000000001</v>
      </c>
      <c r="H19" s="20">
        <f t="shared" si="2"/>
        <v>15.96</v>
      </c>
      <c r="I19" s="20">
        <f t="shared" si="2"/>
        <v>56.129999999999995</v>
      </c>
      <c r="J19" s="20">
        <f t="shared" si="2"/>
        <v>64.87</v>
      </c>
      <c r="K19" s="20">
        <f t="shared" si="2"/>
        <v>406.05</v>
      </c>
      <c r="L19" s="23">
        <f t="shared" si="2"/>
        <v>486.58000000000004</v>
      </c>
      <c r="M19" s="37"/>
    </row>
    <row r="20" spans="1:13" ht="15.75" hidden="1" customHeight="1">
      <c r="A20" s="120" t="s">
        <v>29</v>
      </c>
      <c r="B20" s="268" t="s">
        <v>33</v>
      </c>
      <c r="C20" s="5">
        <v>30</v>
      </c>
      <c r="D20" s="140">
        <v>40</v>
      </c>
      <c r="E20" s="130">
        <v>4.0599999999999996</v>
      </c>
      <c r="F20" s="130">
        <v>6.08</v>
      </c>
      <c r="G20" s="130">
        <v>7.78</v>
      </c>
      <c r="H20" s="130">
        <v>11.68</v>
      </c>
      <c r="I20" s="130">
        <v>14.3</v>
      </c>
      <c r="J20" s="130">
        <v>21.44</v>
      </c>
      <c r="K20" s="130">
        <v>230.8</v>
      </c>
      <c r="L20" s="130">
        <v>346.4</v>
      </c>
      <c r="M20" s="130"/>
    </row>
    <row r="21" spans="1:13" ht="21.75" customHeight="1">
      <c r="A21" s="302" t="s">
        <v>163</v>
      </c>
      <c r="B21" s="112" t="s">
        <v>119</v>
      </c>
      <c r="C21" s="95">
        <v>150</v>
      </c>
      <c r="D21" s="289">
        <v>180</v>
      </c>
      <c r="E21" s="289">
        <v>0.15</v>
      </c>
      <c r="F21" s="32">
        <v>0.18</v>
      </c>
      <c r="G21" s="289">
        <v>0</v>
      </c>
      <c r="H21" s="289">
        <v>0</v>
      </c>
      <c r="I21" s="289">
        <v>15</v>
      </c>
      <c r="J21" s="94">
        <v>18</v>
      </c>
      <c r="K21" s="289">
        <v>43.5</v>
      </c>
      <c r="L21" s="32">
        <v>52.2</v>
      </c>
      <c r="M21" s="60" t="s">
        <v>120</v>
      </c>
    </row>
    <row r="22" spans="1:13" ht="17.25" customHeight="1">
      <c r="A22" s="416"/>
      <c r="B22" s="292" t="s">
        <v>213</v>
      </c>
      <c r="C22" s="239">
        <v>130</v>
      </c>
      <c r="D22" s="293">
        <v>150</v>
      </c>
      <c r="E22" s="293">
        <v>8.2799999999999994</v>
      </c>
      <c r="F22" s="297">
        <v>9.56</v>
      </c>
      <c r="G22" s="293">
        <v>6.33</v>
      </c>
      <c r="H22" s="297">
        <v>7.31</v>
      </c>
      <c r="I22" s="293">
        <v>10.56</v>
      </c>
      <c r="J22" s="293">
        <v>12.18</v>
      </c>
      <c r="K22" s="293">
        <v>133.25</v>
      </c>
      <c r="L22" s="297">
        <v>153.75</v>
      </c>
      <c r="M22" s="52" t="s">
        <v>209</v>
      </c>
    </row>
    <row r="23" spans="1:13" ht="17.25" customHeight="1">
      <c r="A23" s="416"/>
      <c r="B23" s="267" t="s">
        <v>79</v>
      </c>
      <c r="C23" s="95">
        <v>15</v>
      </c>
      <c r="D23" s="124">
        <v>20</v>
      </c>
      <c r="E23" s="124">
        <v>1.41</v>
      </c>
      <c r="F23" s="124">
        <v>1.88</v>
      </c>
      <c r="G23" s="124">
        <v>0.41</v>
      </c>
      <c r="H23" s="124">
        <v>0.54</v>
      </c>
      <c r="I23" s="124">
        <v>7.6</v>
      </c>
      <c r="J23" s="124">
        <v>10.14</v>
      </c>
      <c r="K23" s="124">
        <v>39.15</v>
      </c>
      <c r="L23" s="124">
        <v>52.2</v>
      </c>
      <c r="M23" s="144"/>
    </row>
    <row r="24" spans="1:13" ht="17.25" customHeight="1">
      <c r="A24" s="416"/>
      <c r="B24" s="269" t="s">
        <v>170</v>
      </c>
      <c r="C24" s="6">
        <v>20</v>
      </c>
      <c r="D24" s="207">
        <v>35</v>
      </c>
      <c r="E24" s="254">
        <v>0.96</v>
      </c>
      <c r="F24" s="207">
        <v>1.68</v>
      </c>
      <c r="G24" s="207">
        <v>0.56000000000000005</v>
      </c>
      <c r="H24" s="207">
        <v>0.98</v>
      </c>
      <c r="I24" s="207">
        <v>15.5</v>
      </c>
      <c r="J24" s="207">
        <v>27.2</v>
      </c>
      <c r="K24" s="207">
        <v>67.2</v>
      </c>
      <c r="L24" s="207">
        <v>117.6</v>
      </c>
      <c r="M24" s="50"/>
    </row>
    <row r="25" spans="1:13" ht="17.25" customHeight="1" thickBot="1">
      <c r="A25" s="417"/>
      <c r="B25" s="88" t="s">
        <v>48</v>
      </c>
      <c r="C25" s="89">
        <f>C21+C22+C23+C24</f>
        <v>315</v>
      </c>
      <c r="D25" s="213">
        <f>D21+D22+D23+D24</f>
        <v>385</v>
      </c>
      <c r="E25" s="213">
        <f>E21+E22+E23+E24</f>
        <v>10.8</v>
      </c>
      <c r="F25" s="213">
        <f>F21+F22+F23+F24</f>
        <v>13.3</v>
      </c>
      <c r="G25" s="213">
        <f>G22+G23+G24</f>
        <v>7.3000000000000007</v>
      </c>
      <c r="H25" s="213">
        <f>H22+H23+H24</f>
        <v>8.83</v>
      </c>
      <c r="I25" s="213">
        <f>I21+I22+I23+I24</f>
        <v>48.660000000000004</v>
      </c>
      <c r="J25" s="213">
        <f>J21+J22+J23+J24</f>
        <v>67.52</v>
      </c>
      <c r="K25" s="213">
        <f>K21+K22+K23+K24</f>
        <v>283.10000000000002</v>
      </c>
      <c r="L25" s="231">
        <f>L21+L22+L23+L24</f>
        <v>375.75</v>
      </c>
      <c r="M25" s="232"/>
    </row>
    <row r="26" spans="1:13" ht="16.5" thickBot="1">
      <c r="A26" s="388" t="s">
        <v>15</v>
      </c>
      <c r="B26" s="412"/>
      <c r="C26" s="12">
        <f t="shared" ref="C26:L26" si="3">C9+C11+C19+C25</f>
        <v>1298</v>
      </c>
      <c r="D26" s="12">
        <f t="shared" si="3"/>
        <v>1522</v>
      </c>
      <c r="E26" s="12">
        <f t="shared" si="3"/>
        <v>39.92</v>
      </c>
      <c r="F26" s="12">
        <f t="shared" si="3"/>
        <v>47.959999999999994</v>
      </c>
      <c r="G26" s="12">
        <f t="shared" si="3"/>
        <v>34.650000000000006</v>
      </c>
      <c r="H26" s="12">
        <f t="shared" si="3"/>
        <v>42.25</v>
      </c>
      <c r="I26" s="12">
        <f t="shared" si="3"/>
        <v>167.93</v>
      </c>
      <c r="J26" s="12">
        <f t="shared" si="3"/>
        <v>202.51</v>
      </c>
      <c r="K26" s="12">
        <f t="shared" si="3"/>
        <v>1121.96</v>
      </c>
      <c r="L26" s="45">
        <f t="shared" si="3"/>
        <v>1376.74</v>
      </c>
      <c r="M26" s="46"/>
    </row>
  </sheetData>
  <mergeCells count="37">
    <mergeCell ref="L6:L8"/>
    <mergeCell ref="M6:M8"/>
    <mergeCell ref="E6:E8"/>
    <mergeCell ref="F6:F8"/>
    <mergeCell ref="G6:G8"/>
    <mergeCell ref="H6:H8"/>
    <mergeCell ref="I6:I8"/>
    <mergeCell ref="J6:J8"/>
    <mergeCell ref="K6:K8"/>
    <mergeCell ref="A1:A3"/>
    <mergeCell ref="B1:B3"/>
    <mergeCell ref="C1:D1"/>
    <mergeCell ref="E1:J1"/>
    <mergeCell ref="K1:L1"/>
    <mergeCell ref="M1:M3"/>
    <mergeCell ref="C2:C3"/>
    <mergeCell ref="D2:D3"/>
    <mergeCell ref="K2:K3"/>
    <mergeCell ref="L2:L3"/>
    <mergeCell ref="M14:M15"/>
    <mergeCell ref="F14:F15"/>
    <mergeCell ref="H14:H15"/>
    <mergeCell ref="J14:J15"/>
    <mergeCell ref="D14:D15"/>
    <mergeCell ref="L14:L15"/>
    <mergeCell ref="E14:E15"/>
    <mergeCell ref="G14:G15"/>
    <mergeCell ref="I14:I15"/>
    <mergeCell ref="K14:K15"/>
    <mergeCell ref="A26:B26"/>
    <mergeCell ref="C14:C15"/>
    <mergeCell ref="B14:B15"/>
    <mergeCell ref="B6:B8"/>
    <mergeCell ref="A10:A11"/>
    <mergeCell ref="A4:A9"/>
    <mergeCell ref="A12:A19"/>
    <mergeCell ref="A21:A2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6" max="13" man="1"/>
  </rowBreaks>
  <colBreaks count="1" manualBreakCount="1">
    <brk id="13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zoomScale="95" zoomScaleSheetLayoutView="95" workbookViewId="0">
      <selection activeCell="M19" sqref="M19:M20"/>
    </sheetView>
  </sheetViews>
  <sheetFormatPr defaultRowHeight="15"/>
  <cols>
    <col min="1" max="1" width="12.140625" customWidth="1"/>
    <col min="2" max="2" width="25" customWidth="1"/>
    <col min="3" max="3" width="6.85546875" customWidth="1"/>
    <col min="4" max="4" width="7.7109375" customWidth="1"/>
    <col min="8" max="8" width="6.85546875" customWidth="1"/>
    <col min="9" max="9" width="8.85546875" customWidth="1"/>
    <col min="12" max="12" width="8.42578125" customWidth="1"/>
    <col min="13" max="13" width="11.85546875" customWidth="1"/>
  </cols>
  <sheetData>
    <row r="1" spans="1:13" ht="31.5" customHeight="1" thickBot="1">
      <c r="A1" s="376" t="s">
        <v>0</v>
      </c>
      <c r="B1" s="376" t="s">
        <v>1</v>
      </c>
      <c r="C1" s="384" t="s">
        <v>2</v>
      </c>
      <c r="D1" s="379"/>
      <c r="E1" s="382" t="s">
        <v>30</v>
      </c>
      <c r="F1" s="391"/>
      <c r="G1" s="391"/>
      <c r="H1" s="391"/>
      <c r="I1" s="391"/>
      <c r="J1" s="383"/>
      <c r="K1" s="382" t="s">
        <v>4</v>
      </c>
      <c r="L1" s="383"/>
      <c r="M1" s="376" t="s">
        <v>5</v>
      </c>
    </row>
    <row r="2" spans="1:13" ht="15.75" thickBot="1">
      <c r="A2" s="377"/>
      <c r="B2" s="436"/>
      <c r="C2" s="434" t="s">
        <v>6</v>
      </c>
      <c r="D2" s="379" t="s">
        <v>7</v>
      </c>
      <c r="E2" s="84" t="s">
        <v>8</v>
      </c>
      <c r="F2" s="84" t="s">
        <v>8</v>
      </c>
      <c r="G2" s="84" t="s">
        <v>9</v>
      </c>
      <c r="H2" s="84" t="s">
        <v>9</v>
      </c>
      <c r="I2" s="84" t="s">
        <v>10</v>
      </c>
      <c r="J2" s="84" t="s">
        <v>10</v>
      </c>
      <c r="K2" s="376" t="s">
        <v>6</v>
      </c>
      <c r="L2" s="376" t="s">
        <v>7</v>
      </c>
      <c r="M2" s="377"/>
    </row>
    <row r="3" spans="1:13" ht="15.75" thickBot="1">
      <c r="A3" s="378"/>
      <c r="B3" s="406"/>
      <c r="C3" s="435"/>
      <c r="D3" s="381"/>
      <c r="E3" s="85" t="s">
        <v>6</v>
      </c>
      <c r="F3" s="86" t="s">
        <v>7</v>
      </c>
      <c r="G3" s="86" t="s">
        <v>6</v>
      </c>
      <c r="H3" s="86" t="s">
        <v>7</v>
      </c>
      <c r="I3" s="86" t="s">
        <v>6</v>
      </c>
      <c r="J3" s="86" t="s">
        <v>7</v>
      </c>
      <c r="K3" s="378"/>
      <c r="L3" s="378"/>
      <c r="M3" s="378"/>
    </row>
    <row r="4" spans="1:13" ht="30.75" customHeight="1">
      <c r="A4" s="301" t="s">
        <v>111</v>
      </c>
      <c r="B4" s="112" t="s">
        <v>140</v>
      </c>
      <c r="C4" s="250">
        <v>180</v>
      </c>
      <c r="D4" s="248">
        <v>200</v>
      </c>
      <c r="E4" s="250">
        <v>5.4</v>
      </c>
      <c r="F4" s="255">
        <v>6</v>
      </c>
      <c r="G4" s="250">
        <v>4.7699999999999996</v>
      </c>
      <c r="H4" s="255">
        <v>5.3</v>
      </c>
      <c r="I4" s="250">
        <v>27.6</v>
      </c>
      <c r="J4" s="250">
        <v>30.7</v>
      </c>
      <c r="K4" s="250">
        <v>175.5</v>
      </c>
      <c r="L4" s="255">
        <v>195</v>
      </c>
      <c r="M4" s="104" t="s">
        <v>137</v>
      </c>
    </row>
    <row r="5" spans="1:13" ht="18" customHeight="1">
      <c r="A5" s="303"/>
      <c r="B5" s="204" t="s">
        <v>12</v>
      </c>
      <c r="C5" s="95">
        <v>180</v>
      </c>
      <c r="D5" s="244">
        <v>200</v>
      </c>
      <c r="E5" s="254">
        <v>1.26</v>
      </c>
      <c r="F5" s="254">
        <v>1.4</v>
      </c>
      <c r="G5" s="254">
        <v>1.26</v>
      </c>
      <c r="H5" s="254">
        <v>1.4</v>
      </c>
      <c r="I5" s="254">
        <v>10.08</v>
      </c>
      <c r="J5" s="94">
        <v>11.2</v>
      </c>
      <c r="K5" s="254">
        <v>54.9</v>
      </c>
      <c r="L5" s="254">
        <v>61</v>
      </c>
      <c r="M5" s="55" t="s">
        <v>66</v>
      </c>
    </row>
    <row r="6" spans="1:13" ht="17.25" customHeight="1" thickBot="1">
      <c r="A6" s="303"/>
      <c r="B6" s="319" t="s">
        <v>133</v>
      </c>
      <c r="C6" s="216" t="s">
        <v>161</v>
      </c>
      <c r="D6" s="10" t="s">
        <v>156</v>
      </c>
      <c r="E6" s="310">
        <v>5.27</v>
      </c>
      <c r="F6" s="310">
        <v>6.74</v>
      </c>
      <c r="G6" s="310">
        <v>3.12</v>
      </c>
      <c r="H6" s="310">
        <v>3.99</v>
      </c>
      <c r="I6" s="310">
        <v>15.05</v>
      </c>
      <c r="J6" s="310">
        <v>19.25</v>
      </c>
      <c r="K6" s="310">
        <v>111.8</v>
      </c>
      <c r="L6" s="310">
        <v>143</v>
      </c>
      <c r="M6" s="427" t="s">
        <v>180</v>
      </c>
    </row>
    <row r="7" spans="1:13" ht="0.75" hidden="1" customHeight="1" thickBot="1">
      <c r="A7" s="303"/>
      <c r="B7" s="428"/>
      <c r="C7" s="103">
        <v>8</v>
      </c>
      <c r="D7" s="124">
        <v>10</v>
      </c>
      <c r="E7" s="375"/>
      <c r="F7" s="375"/>
      <c r="G7" s="375"/>
      <c r="H7" s="375"/>
      <c r="I7" s="375"/>
      <c r="J7" s="375"/>
      <c r="K7" s="375"/>
      <c r="L7" s="375"/>
      <c r="M7" s="399"/>
    </row>
    <row r="8" spans="1:13" ht="0.75" hidden="1" customHeight="1">
      <c r="A8" s="303"/>
      <c r="B8" s="181" t="s">
        <v>23</v>
      </c>
      <c r="C8" s="95">
        <v>30</v>
      </c>
      <c r="D8" s="180">
        <v>50</v>
      </c>
      <c r="E8" s="375"/>
      <c r="F8" s="375"/>
      <c r="G8" s="375"/>
      <c r="H8" s="375"/>
      <c r="I8" s="375"/>
      <c r="J8" s="375"/>
      <c r="K8" s="375"/>
      <c r="L8" s="375"/>
      <c r="M8" s="210" t="s">
        <v>62</v>
      </c>
    </row>
    <row r="9" spans="1:13" ht="19.5" customHeight="1" thickBot="1">
      <c r="A9" s="304"/>
      <c r="B9" s="21" t="s">
        <v>13</v>
      </c>
      <c r="C9" s="24">
        <v>403</v>
      </c>
      <c r="D9" s="42">
        <v>450</v>
      </c>
      <c r="E9" s="35">
        <f t="shared" ref="E9:L9" si="0">E4+E5+E6</f>
        <v>11.93</v>
      </c>
      <c r="F9" s="35">
        <f t="shared" si="0"/>
        <v>14.14</v>
      </c>
      <c r="G9" s="35">
        <f t="shared" si="0"/>
        <v>9.1499999999999986</v>
      </c>
      <c r="H9" s="35">
        <f t="shared" si="0"/>
        <v>10.69</v>
      </c>
      <c r="I9" s="20">
        <f t="shared" si="0"/>
        <v>52.730000000000004</v>
      </c>
      <c r="J9" s="35">
        <f t="shared" si="0"/>
        <v>61.15</v>
      </c>
      <c r="K9" s="20">
        <f t="shared" si="0"/>
        <v>342.2</v>
      </c>
      <c r="L9" s="35">
        <f t="shared" si="0"/>
        <v>399</v>
      </c>
      <c r="M9" s="43"/>
    </row>
    <row r="10" spans="1:13" ht="21" customHeight="1" thickBot="1">
      <c r="A10" s="321" t="s">
        <v>28</v>
      </c>
      <c r="B10" s="73" t="s">
        <v>78</v>
      </c>
      <c r="C10" s="129">
        <v>100</v>
      </c>
      <c r="D10" s="123">
        <v>100</v>
      </c>
      <c r="E10" s="220">
        <v>0.4</v>
      </c>
      <c r="F10" s="220">
        <v>0.4</v>
      </c>
      <c r="G10" s="220">
        <v>0.4</v>
      </c>
      <c r="H10" s="220">
        <v>0.4</v>
      </c>
      <c r="I10" s="220">
        <v>12.73</v>
      </c>
      <c r="J10" s="220">
        <v>12.73</v>
      </c>
      <c r="K10" s="220">
        <v>42.68</v>
      </c>
      <c r="L10" s="224">
        <v>42.68</v>
      </c>
      <c r="M10" s="133"/>
    </row>
    <row r="11" spans="1:13" ht="18" customHeight="1" thickBot="1">
      <c r="A11" s="431"/>
      <c r="B11" s="88" t="s">
        <v>13</v>
      </c>
      <c r="C11" s="35">
        <v>60</v>
      </c>
      <c r="D11" s="20">
        <v>60</v>
      </c>
      <c r="E11" s="42">
        <v>0.24</v>
      </c>
      <c r="F11" s="24">
        <v>0.24</v>
      </c>
      <c r="G11" s="119">
        <v>0.24</v>
      </c>
      <c r="H11" s="42">
        <v>0.24</v>
      </c>
      <c r="I11" s="42">
        <v>7.64</v>
      </c>
      <c r="J11" s="24">
        <v>7.64</v>
      </c>
      <c r="K11" s="42">
        <v>25.61</v>
      </c>
      <c r="L11" s="43">
        <v>25.61</v>
      </c>
      <c r="M11" s="36"/>
    </row>
    <row r="12" spans="1:13" ht="35.25" customHeight="1">
      <c r="A12" s="333" t="s">
        <v>41</v>
      </c>
      <c r="B12" s="158" t="s">
        <v>195</v>
      </c>
      <c r="C12" s="5">
        <v>30</v>
      </c>
      <c r="D12" s="130">
        <v>50</v>
      </c>
      <c r="E12" s="130">
        <v>0.35</v>
      </c>
      <c r="F12" s="140">
        <v>0.57999999999999996</v>
      </c>
      <c r="G12" s="130">
        <v>2.4500000000000002</v>
      </c>
      <c r="H12" s="123">
        <v>4.08</v>
      </c>
      <c r="I12" s="130">
        <v>1.75</v>
      </c>
      <c r="J12" s="131">
        <v>2.92</v>
      </c>
      <c r="K12" s="130">
        <v>30.5</v>
      </c>
      <c r="L12" s="130">
        <v>50.8</v>
      </c>
      <c r="M12" s="271" t="s">
        <v>196</v>
      </c>
    </row>
    <row r="13" spans="1:13" ht="27" customHeight="1">
      <c r="A13" s="429"/>
      <c r="B13" s="281" t="s">
        <v>201</v>
      </c>
      <c r="C13" s="287">
        <v>150</v>
      </c>
      <c r="D13" s="283">
        <v>180</v>
      </c>
      <c r="E13" s="283">
        <v>1.89</v>
      </c>
      <c r="F13" s="283">
        <v>2.27</v>
      </c>
      <c r="G13" s="283">
        <v>1.43</v>
      </c>
      <c r="H13" s="283">
        <v>1.71</v>
      </c>
      <c r="I13" s="283">
        <v>15.77</v>
      </c>
      <c r="J13" s="283">
        <v>18.920000000000002</v>
      </c>
      <c r="K13" s="283">
        <v>83.42</v>
      </c>
      <c r="L13" s="283">
        <v>100.1</v>
      </c>
      <c r="M13" s="56" t="s">
        <v>202</v>
      </c>
    </row>
    <row r="14" spans="1:13" ht="21" customHeight="1">
      <c r="A14" s="429"/>
      <c r="B14" s="160" t="s">
        <v>52</v>
      </c>
      <c r="C14" s="6">
        <v>60</v>
      </c>
      <c r="D14" s="139">
        <v>80</v>
      </c>
      <c r="E14" s="139">
        <v>9.9</v>
      </c>
      <c r="F14" s="10">
        <v>13.2</v>
      </c>
      <c r="G14" s="139">
        <v>9.75</v>
      </c>
      <c r="H14" s="139">
        <v>13</v>
      </c>
      <c r="I14" s="139">
        <v>3.53</v>
      </c>
      <c r="J14" s="130">
        <v>4.7</v>
      </c>
      <c r="K14" s="139">
        <v>141.80000000000001</v>
      </c>
      <c r="L14" s="94">
        <v>189</v>
      </c>
      <c r="M14" s="56" t="s">
        <v>74</v>
      </c>
    </row>
    <row r="15" spans="1:13" ht="22.5" customHeight="1">
      <c r="A15" s="429"/>
      <c r="B15" s="160" t="s">
        <v>124</v>
      </c>
      <c r="C15" s="6">
        <v>110</v>
      </c>
      <c r="D15" s="139">
        <v>130</v>
      </c>
      <c r="E15" s="139">
        <v>2.4900000000000002</v>
      </c>
      <c r="F15" s="139">
        <v>2.95</v>
      </c>
      <c r="G15" s="139">
        <v>2.86</v>
      </c>
      <c r="H15" s="10">
        <v>3.38</v>
      </c>
      <c r="I15" s="139">
        <v>13.79</v>
      </c>
      <c r="J15" s="139">
        <v>16.29</v>
      </c>
      <c r="K15" s="139">
        <v>91.7</v>
      </c>
      <c r="L15" s="10">
        <v>108.3</v>
      </c>
      <c r="M15" s="50" t="s">
        <v>102</v>
      </c>
    </row>
    <row r="16" spans="1:13" ht="23.25" customHeight="1">
      <c r="A16" s="429"/>
      <c r="B16" s="160" t="s">
        <v>139</v>
      </c>
      <c r="C16" s="6">
        <v>150</v>
      </c>
      <c r="D16" s="161">
        <v>180</v>
      </c>
      <c r="E16" s="163">
        <v>0.23</v>
      </c>
      <c r="F16" s="163">
        <v>0.27</v>
      </c>
      <c r="G16" s="163">
        <v>0</v>
      </c>
      <c r="H16" s="95">
        <v>0</v>
      </c>
      <c r="I16" s="163">
        <v>13.8</v>
      </c>
      <c r="J16" s="163">
        <v>16.559999999999999</v>
      </c>
      <c r="K16" s="163">
        <v>53.3</v>
      </c>
      <c r="L16" s="6">
        <v>63.9</v>
      </c>
      <c r="M16" s="50" t="s">
        <v>138</v>
      </c>
    </row>
    <row r="17" spans="1:13" ht="19.5" customHeight="1" thickBot="1">
      <c r="A17" s="429"/>
      <c r="B17" s="159" t="s">
        <v>14</v>
      </c>
      <c r="C17" s="129">
        <v>30</v>
      </c>
      <c r="D17" s="124">
        <v>37</v>
      </c>
      <c r="E17" s="124">
        <v>2.0099999999999998</v>
      </c>
      <c r="F17" s="131">
        <v>2.48</v>
      </c>
      <c r="G17" s="124">
        <v>0.24</v>
      </c>
      <c r="H17" s="95">
        <v>0.3</v>
      </c>
      <c r="I17" s="124">
        <v>14.19</v>
      </c>
      <c r="J17" s="94">
        <v>17.5</v>
      </c>
      <c r="K17" s="124">
        <v>67</v>
      </c>
      <c r="L17" s="124">
        <v>82.6</v>
      </c>
      <c r="M17" s="124"/>
    </row>
    <row r="18" spans="1:13" ht="23.25" customHeight="1" thickBot="1">
      <c r="A18" s="430"/>
      <c r="B18" s="21" t="s">
        <v>13</v>
      </c>
      <c r="C18" s="35">
        <f t="shared" ref="C18:L18" si="1">C13+C14+C15+C16+C17</f>
        <v>500</v>
      </c>
      <c r="D18" s="20">
        <f t="shared" si="1"/>
        <v>607</v>
      </c>
      <c r="E18" s="20">
        <f t="shared" si="1"/>
        <v>16.520000000000003</v>
      </c>
      <c r="F18" s="20">
        <f t="shared" si="1"/>
        <v>21.169999999999998</v>
      </c>
      <c r="G18" s="20">
        <f t="shared" si="1"/>
        <v>14.28</v>
      </c>
      <c r="H18" s="20">
        <f t="shared" si="1"/>
        <v>18.39</v>
      </c>
      <c r="I18" s="35">
        <f t="shared" si="1"/>
        <v>61.08</v>
      </c>
      <c r="J18" s="20">
        <f t="shared" si="1"/>
        <v>73.97</v>
      </c>
      <c r="K18" s="20">
        <f t="shared" si="1"/>
        <v>437.22</v>
      </c>
      <c r="L18" s="20">
        <f t="shared" si="1"/>
        <v>543.9</v>
      </c>
      <c r="M18" s="37"/>
    </row>
    <row r="19" spans="1:13" ht="21" customHeight="1">
      <c r="A19" s="301" t="s">
        <v>19</v>
      </c>
      <c r="B19" s="290" t="s">
        <v>215</v>
      </c>
      <c r="C19" s="191">
        <v>35</v>
      </c>
      <c r="D19" s="187">
        <v>65</v>
      </c>
      <c r="E19" s="307">
        <v>2.36</v>
      </c>
      <c r="F19" s="307">
        <v>4.4000000000000004</v>
      </c>
      <c r="G19" s="307">
        <v>3.01</v>
      </c>
      <c r="H19" s="307">
        <v>5.6</v>
      </c>
      <c r="I19" s="307">
        <v>16.309999999999999</v>
      </c>
      <c r="J19" s="307">
        <v>30.3</v>
      </c>
      <c r="K19" s="307">
        <v>102.3</v>
      </c>
      <c r="L19" s="307">
        <v>190</v>
      </c>
      <c r="M19" s="442"/>
    </row>
    <row r="20" spans="1:13" ht="1.5" customHeight="1">
      <c r="A20" s="302"/>
      <c r="B20" s="240"/>
      <c r="C20" s="6"/>
      <c r="D20" s="184"/>
      <c r="E20" s="432"/>
      <c r="F20" s="432"/>
      <c r="G20" s="432"/>
      <c r="H20" s="432"/>
      <c r="I20" s="432"/>
      <c r="J20" s="432"/>
      <c r="K20" s="432"/>
      <c r="L20" s="432"/>
      <c r="M20" s="433"/>
    </row>
    <row r="21" spans="1:13" ht="18.75" customHeight="1" thickBot="1">
      <c r="A21" s="323"/>
      <c r="B21" s="240" t="s">
        <v>168</v>
      </c>
      <c r="C21" s="95">
        <v>180</v>
      </c>
      <c r="D21" s="233">
        <v>200</v>
      </c>
      <c r="E21" s="254">
        <v>5.3</v>
      </c>
      <c r="F21" s="254">
        <v>5.89</v>
      </c>
      <c r="G21" s="254">
        <v>5.9</v>
      </c>
      <c r="H21" s="254">
        <v>6.56</v>
      </c>
      <c r="I21" s="254">
        <v>8.9</v>
      </c>
      <c r="J21" s="94">
        <v>9.89</v>
      </c>
      <c r="K21" s="254">
        <v>110.7</v>
      </c>
      <c r="L21" s="254">
        <v>123</v>
      </c>
      <c r="M21" s="55" t="s">
        <v>178</v>
      </c>
    </row>
    <row r="22" spans="1:13" ht="0.75" hidden="1" customHeight="1" thickBot="1">
      <c r="A22" s="323"/>
      <c r="B22" s="211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8"/>
    </row>
    <row r="23" spans="1:13" ht="16.5" customHeight="1" thickBot="1">
      <c r="A23" s="358"/>
      <c r="B23" s="21" t="s">
        <v>13</v>
      </c>
      <c r="C23" s="24">
        <f>C19+C20+C21</f>
        <v>215</v>
      </c>
      <c r="D23" s="42">
        <f>D19+D20+D21</f>
        <v>265</v>
      </c>
      <c r="E23" s="42">
        <f t="shared" ref="E23:L23" si="2">E19+E21</f>
        <v>7.66</v>
      </c>
      <c r="F23" s="42">
        <f t="shared" si="2"/>
        <v>10.29</v>
      </c>
      <c r="G23" s="42">
        <f t="shared" si="2"/>
        <v>8.91</v>
      </c>
      <c r="H23" s="42">
        <f t="shared" si="2"/>
        <v>12.16</v>
      </c>
      <c r="I23" s="42">
        <f t="shared" si="2"/>
        <v>25.21</v>
      </c>
      <c r="J23" s="42">
        <f t="shared" si="2"/>
        <v>40.19</v>
      </c>
      <c r="K23" s="42">
        <f t="shared" si="2"/>
        <v>213</v>
      </c>
      <c r="L23" s="42">
        <f t="shared" si="2"/>
        <v>313</v>
      </c>
      <c r="M23" s="47"/>
    </row>
    <row r="24" spans="1:13" ht="16.5" thickBot="1">
      <c r="A24" s="388" t="s">
        <v>15</v>
      </c>
      <c r="B24" s="412"/>
      <c r="C24" s="12">
        <f t="shared" ref="C24:L24" si="3">C9+C11+C18+C23</f>
        <v>1178</v>
      </c>
      <c r="D24" s="12">
        <f t="shared" si="3"/>
        <v>1382</v>
      </c>
      <c r="E24" s="12">
        <f t="shared" si="3"/>
        <v>36.350000000000009</v>
      </c>
      <c r="F24" s="12">
        <f t="shared" si="3"/>
        <v>45.839999999999996</v>
      </c>
      <c r="G24" s="12">
        <f t="shared" si="3"/>
        <v>32.58</v>
      </c>
      <c r="H24" s="12">
        <f t="shared" si="3"/>
        <v>41.480000000000004</v>
      </c>
      <c r="I24" s="12">
        <f t="shared" si="3"/>
        <v>146.66</v>
      </c>
      <c r="J24" s="12">
        <f t="shared" si="3"/>
        <v>182.95</v>
      </c>
      <c r="K24" s="12">
        <f t="shared" si="3"/>
        <v>1018.03</v>
      </c>
      <c r="L24" s="12">
        <f t="shared" si="3"/>
        <v>1281.51</v>
      </c>
      <c r="M24" s="16"/>
    </row>
    <row r="25" spans="1:13">
      <c r="M25" t="s">
        <v>136</v>
      </c>
    </row>
  </sheetData>
  <mergeCells count="34">
    <mergeCell ref="J19:J20"/>
    <mergeCell ref="K19:K20"/>
    <mergeCell ref="A1:A3"/>
    <mergeCell ref="B1:B3"/>
    <mergeCell ref="C1:D1"/>
    <mergeCell ref="E1:J1"/>
    <mergeCell ref="E6:E8"/>
    <mergeCell ref="F6:F8"/>
    <mergeCell ref="G6:G8"/>
    <mergeCell ref="H6:H8"/>
    <mergeCell ref="I6:I8"/>
    <mergeCell ref="J6:J8"/>
    <mergeCell ref="K1:L1"/>
    <mergeCell ref="M1:M3"/>
    <mergeCell ref="C2:C3"/>
    <mergeCell ref="D2:D3"/>
    <mergeCell ref="K2:K3"/>
    <mergeCell ref="L2:L3"/>
    <mergeCell ref="M6:M7"/>
    <mergeCell ref="K6:K8"/>
    <mergeCell ref="L6:L8"/>
    <mergeCell ref="A19:A23"/>
    <mergeCell ref="A24:B24"/>
    <mergeCell ref="A4:A9"/>
    <mergeCell ref="B6:B7"/>
    <mergeCell ref="A12:A18"/>
    <mergeCell ref="A10:A11"/>
    <mergeCell ref="E19:E20"/>
    <mergeCell ref="F19:F20"/>
    <mergeCell ref="L19:L20"/>
    <mergeCell ref="M19:M20"/>
    <mergeCell ref="G19:G20"/>
    <mergeCell ref="H19:H20"/>
    <mergeCell ref="I19:I2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день1</vt:lpstr>
      <vt:lpstr>день 2</vt:lpstr>
      <vt:lpstr>день 3</vt:lpstr>
      <vt:lpstr>День 4</vt:lpstr>
      <vt:lpstr>День 5</vt:lpstr>
      <vt:lpstr>День  6</vt:lpstr>
      <vt:lpstr>День 7</vt:lpstr>
      <vt:lpstr>День  8</vt:lpstr>
      <vt:lpstr>День  9</vt:lpstr>
      <vt:lpstr>день  10</vt:lpstr>
      <vt:lpstr>ИТОГО</vt:lpstr>
      <vt:lpstr>'день  10'!Область_печати</vt:lpstr>
      <vt:lpstr>'День  6'!Область_печати</vt:lpstr>
      <vt:lpstr>'День  8'!Область_печати</vt:lpstr>
      <vt:lpstr>'День  9'!Область_печати</vt:lpstr>
      <vt:lpstr>'день 2'!Область_печати</vt:lpstr>
      <vt:lpstr>'день 3'!Область_печати</vt:lpstr>
      <vt:lpstr>'День 4'!Область_печати</vt:lpstr>
      <vt:lpstr>'День 5'!Область_печати</vt:lpstr>
      <vt:lpstr>'День 7'!Область_печати</vt:lpstr>
      <vt:lpstr>день1!Область_печати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Kalinka</dc:creator>
  <cp:lastModifiedBy>Speed_XP</cp:lastModifiedBy>
  <cp:lastPrinted>2023-06-02T08:31:12Z</cp:lastPrinted>
  <dcterms:created xsi:type="dcterms:W3CDTF">2018-02-05T08:19:29Z</dcterms:created>
  <dcterms:modified xsi:type="dcterms:W3CDTF">2024-12-12T08:26:29Z</dcterms:modified>
</cp:coreProperties>
</file>